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01-HOVUDLAGET\02 Årsmøte hovedlaget\Årsmøtepapir 12.03.2019\"/>
    </mc:Choice>
  </mc:AlternateContent>
  <xr:revisionPtr revIDLastSave="0" documentId="8_{D7513A55-8C4D-46CA-A245-0DE78F6D02F2}" xr6:coauthVersionLast="40" xr6:coauthVersionMax="40" xr10:uidLastSave="{00000000-0000-0000-0000-000000000000}"/>
  <bookViews>
    <workbookView xWindow="-120" yWindow="-120" windowWidth="29040" windowHeight="15840" activeTab="1" xr2:uid="{BAA350EF-D069-45FB-A4BF-66CDA50369F0}"/>
  </bookViews>
  <sheets>
    <sheet name="regnskapbusdsjett hovedlag" sheetId="1" r:id="rId1"/>
    <sheet name="Budsjett 2019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4" i="5" l="1"/>
  <c r="G31" i="5"/>
  <c r="G114" i="5" s="1"/>
  <c r="G112" i="5"/>
  <c r="G64" i="5"/>
  <c r="G41" i="5"/>
  <c r="G115" i="5" l="1"/>
  <c r="G116" i="5" s="1"/>
  <c r="F31" i="5"/>
  <c r="F114" i="5" s="1"/>
  <c r="K31" i="5"/>
  <c r="K114" i="5" s="1"/>
  <c r="I31" i="5"/>
  <c r="I114" i="5" s="1"/>
  <c r="J114" i="5"/>
  <c r="C114" i="5"/>
  <c r="K112" i="5"/>
  <c r="J112" i="5"/>
  <c r="J115" i="5" s="1"/>
  <c r="I112" i="5"/>
  <c r="H112" i="5"/>
  <c r="F112" i="5"/>
  <c r="E112" i="5"/>
  <c r="C112" i="5"/>
  <c r="B112" i="5"/>
  <c r="K64" i="5"/>
  <c r="I64" i="5"/>
  <c r="H64" i="5"/>
  <c r="F64" i="5"/>
  <c r="E64" i="5"/>
  <c r="D64" i="5"/>
  <c r="C64" i="5"/>
  <c r="B64" i="5"/>
  <c r="H41" i="5"/>
  <c r="K41" i="5"/>
  <c r="I41" i="5"/>
  <c r="F41" i="5"/>
  <c r="E41" i="5"/>
  <c r="D41" i="5"/>
  <c r="C41" i="5"/>
  <c r="B41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2" i="5"/>
  <c r="L81" i="5"/>
  <c r="L80" i="5"/>
  <c r="L79" i="5"/>
  <c r="L78" i="5"/>
  <c r="L77" i="5"/>
  <c r="L76" i="5"/>
  <c r="L75" i="5"/>
  <c r="L74" i="5"/>
  <c r="L72" i="5"/>
  <c r="L67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45" i="5"/>
  <c r="L44" i="5"/>
  <c r="L40" i="5"/>
  <c r="L38" i="5"/>
  <c r="L37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H31" i="5"/>
  <c r="H114" i="5" s="1"/>
  <c r="D31" i="5"/>
  <c r="D114" i="5" s="1"/>
  <c r="B31" i="5"/>
  <c r="B114" i="5" s="1"/>
  <c r="I115" i="5" l="1"/>
  <c r="B115" i="5"/>
  <c r="H115" i="5"/>
  <c r="K115" i="5"/>
  <c r="K116" i="5" s="1"/>
  <c r="F115" i="5"/>
  <c r="F116" i="5" s="1"/>
  <c r="B116" i="5"/>
  <c r="C115" i="5"/>
  <c r="C116" i="5" s="1"/>
  <c r="H116" i="5"/>
  <c r="I116" i="5"/>
  <c r="J116" i="5"/>
  <c r="E115" i="5"/>
  <c r="E116" i="5" s="1"/>
  <c r="L31" i="5"/>
  <c r="L114" i="5" s="1"/>
  <c r="L64" i="5"/>
  <c r="G33" i="1" l="1"/>
  <c r="G26" i="1"/>
  <c r="E110" i="1" l="1"/>
  <c r="E26" i="1"/>
  <c r="E98" i="1" l="1"/>
  <c r="E56" i="1" l="1"/>
  <c r="E99" i="1" l="1"/>
  <c r="D110" i="1"/>
  <c r="C110" i="1"/>
  <c r="B99" i="1"/>
  <c r="C99" i="1"/>
  <c r="D99" i="1"/>
  <c r="B56" i="1"/>
  <c r="C56" i="1"/>
  <c r="D56" i="1"/>
  <c r="B26" i="1"/>
  <c r="C26" i="1"/>
  <c r="D26" i="1"/>
  <c r="L41" i="5"/>
  <c r="L35" i="5"/>
  <c r="L73" i="5"/>
  <c r="L71" i="5"/>
  <c r="L70" i="5"/>
  <c r="L69" i="5"/>
  <c r="L68" i="5"/>
  <c r="D112" i="5"/>
  <c r="L112" i="5" l="1"/>
  <c r="L115" i="5" s="1"/>
  <c r="L116" i="5" s="1"/>
  <c r="D115" i="5"/>
  <c r="D116" i="5" s="1"/>
</calcChain>
</file>

<file path=xl/sharedStrings.xml><?xml version="1.0" encoding="utf-8"?>
<sst xmlns="http://schemas.openxmlformats.org/spreadsheetml/2006/main" count="274" uniqueCount="170">
  <si>
    <t>Budsjett</t>
  </si>
  <si>
    <t xml:space="preserve">Regnskap </t>
  </si>
  <si>
    <t>Inntekter:</t>
  </si>
  <si>
    <t>3010 Reklameinntekter</t>
  </si>
  <si>
    <t>3100 salgsinntekt kiosk</t>
  </si>
  <si>
    <t>3105 Salgsinntekt utstyr</t>
  </si>
  <si>
    <t xml:space="preserve">3110 Sponsorinntekter </t>
  </si>
  <si>
    <t>3160 Billettinntekter</t>
  </si>
  <si>
    <t>3180 Dugnad</t>
  </si>
  <si>
    <t>3400 Tilskudd frå kommunen</t>
  </si>
  <si>
    <t>3410 Tilskudd Hordaland fylkeskommune</t>
  </si>
  <si>
    <t>3425 Tilskudd kunstgrasbana</t>
  </si>
  <si>
    <t>3435 gaver</t>
  </si>
  <si>
    <t>3440 Tilskudd frå NIF</t>
  </si>
  <si>
    <t>3441 andre tilskudd</t>
  </si>
  <si>
    <t>3442 Tilskudd Idrettskule</t>
  </si>
  <si>
    <t>3460 Momskompensasjon</t>
  </si>
  <si>
    <t>3600 Leie Austevollhallen</t>
  </si>
  <si>
    <t>3700 Provisjonsinntekt</t>
  </si>
  <si>
    <t>3910 kursmidler</t>
  </si>
  <si>
    <t>3920 Årskontigenter</t>
  </si>
  <si>
    <t>3960 Bingo/Lotteri</t>
  </si>
  <si>
    <t>3961 Grasrotandel</t>
  </si>
  <si>
    <t>3999 Diverse inntekter</t>
  </si>
  <si>
    <t>Sum driftsinntekter</t>
  </si>
  <si>
    <t>Kostnader</t>
  </si>
  <si>
    <t>Varekostnader:</t>
  </si>
  <si>
    <t>4100 Varekjøp</t>
  </si>
  <si>
    <t>4220 Lege Fysioterapi</t>
  </si>
  <si>
    <t>Sum varekostnader</t>
  </si>
  <si>
    <t>Lønnskostnader:</t>
  </si>
  <si>
    <t>5000 Lønn ansatte</t>
  </si>
  <si>
    <t>5030 Trenarhonorar</t>
  </si>
  <si>
    <t>5050 Anna Lønn</t>
  </si>
  <si>
    <t>5099 Lønn andel hallen</t>
  </si>
  <si>
    <t>5180 Feriepenger beregnet</t>
  </si>
  <si>
    <t>5182 Arbeidsg.avg påløpt feriepenger</t>
  </si>
  <si>
    <t>5210 Fri telefon</t>
  </si>
  <si>
    <t>5280 anna fordel i arbeidsforhold</t>
  </si>
  <si>
    <t>5281 lønn ikkje oppgave pliktig arb.avg</t>
  </si>
  <si>
    <t>5290 Motkonto til gruppe 52</t>
  </si>
  <si>
    <t>5291 Motkonto lønn konto 5281</t>
  </si>
  <si>
    <t>5330 Godgjersla styret</t>
  </si>
  <si>
    <t>5400 Arbeidsgiveravgift</t>
  </si>
  <si>
    <t>5420 Innskudd pensjon</t>
  </si>
  <si>
    <t>5800 Refusjon sykepenger</t>
  </si>
  <si>
    <t>5801 ref sykepenger</t>
  </si>
  <si>
    <t>5802 refusjon sykepenger</t>
  </si>
  <si>
    <t>5920 Yrkes skade forsikring</t>
  </si>
  <si>
    <t>5990 Anna personalkostander</t>
  </si>
  <si>
    <t>Sum lønnskostnader</t>
  </si>
  <si>
    <t>Driftskostnader</t>
  </si>
  <si>
    <t>6300 Leie Austevollhallen</t>
  </si>
  <si>
    <t>6340 Lys,varme</t>
  </si>
  <si>
    <t>6360 Renhold Lokale</t>
  </si>
  <si>
    <t>6390 Anna kost lokale</t>
  </si>
  <si>
    <t>6530 Idrettsutstyr</t>
  </si>
  <si>
    <t>6540 Inventar</t>
  </si>
  <si>
    <t>6550 Div driftsmateriell/utstyr</t>
  </si>
  <si>
    <t>6600 Rep.vedlikehald Anlegg</t>
  </si>
  <si>
    <t>6605 Rep.vedlikehald hall</t>
  </si>
  <si>
    <t>6620 Rep/vedlikehald utstyr</t>
  </si>
  <si>
    <t>6650 kost baneprosjekt skøyter</t>
  </si>
  <si>
    <t>6700 Regnskapshonorar</t>
  </si>
  <si>
    <t>6710 Revisjon</t>
  </si>
  <si>
    <t>6725 Honorar andre</t>
  </si>
  <si>
    <t>6800 Kontorrekvisita</t>
  </si>
  <si>
    <t>6820 Trykksaker</t>
  </si>
  <si>
    <t>6840 Aviser/tidsskriv,bøker</t>
  </si>
  <si>
    <t>6900 Telefon</t>
  </si>
  <si>
    <t>6910 Data/EDB</t>
  </si>
  <si>
    <t>6940 Porto</t>
  </si>
  <si>
    <t>7140 Andre  Reisekostnader</t>
  </si>
  <si>
    <t>7310 Lotterikostnader</t>
  </si>
  <si>
    <t>7320 Reklame Annonser</t>
  </si>
  <si>
    <t>7410 Medlemskontigent</t>
  </si>
  <si>
    <t>7420 Gaver/Premier</t>
  </si>
  <si>
    <t>7440 Dugnadskostnader</t>
  </si>
  <si>
    <t>7450 Overføring Gruppene'</t>
  </si>
  <si>
    <t>7500 Forsikringer</t>
  </si>
  <si>
    <t>7710 Kurs</t>
  </si>
  <si>
    <t>7720 Jubileumsarrangement</t>
  </si>
  <si>
    <t>7730 Bespisning</t>
  </si>
  <si>
    <t>7740 Underhaldning</t>
  </si>
  <si>
    <t>7746 øre dif</t>
  </si>
  <si>
    <t>7790 Div Kostnader</t>
  </si>
  <si>
    <t>Sum driftskostnader</t>
  </si>
  <si>
    <t>6000 Avskrivning ordin.</t>
  </si>
  <si>
    <t>6010 Tilskudd og gaver avvskr</t>
  </si>
  <si>
    <t>Sum avskrivning</t>
  </si>
  <si>
    <t>8040 Renteinntekter</t>
  </si>
  <si>
    <t>8140 rentekostnad</t>
  </si>
  <si>
    <t>8170 Anna finanskostnad</t>
  </si>
  <si>
    <t>Sum finans</t>
  </si>
  <si>
    <t>Resultat etter finansposter</t>
  </si>
  <si>
    <t xml:space="preserve">Budsjett Hovedlaget </t>
  </si>
  <si>
    <t>regnskap</t>
  </si>
  <si>
    <t>vår/haust</t>
  </si>
  <si>
    <t>6535 sponsorutgift/profilering</t>
  </si>
  <si>
    <t>6860 møte kurs oppdatering</t>
  </si>
  <si>
    <t>7100 Bilgodgjersla</t>
  </si>
  <si>
    <t>7130 Verdikort ferge</t>
  </si>
  <si>
    <t>Tilskudd og gaver-overføringer</t>
  </si>
  <si>
    <t>4060 Frakt,toll ,ekspedisjon</t>
  </si>
  <si>
    <t>5040 Dugnad</t>
  </si>
  <si>
    <t>6450 leie div utstyr</t>
  </si>
  <si>
    <t>8142 Rentekostnad symjehall</t>
  </si>
  <si>
    <t>ingen arrangement utan open hall</t>
  </si>
  <si>
    <t xml:space="preserve">reol kjeller </t>
  </si>
  <si>
    <t>sponsorlaget</t>
  </si>
  <si>
    <t>open hall</t>
  </si>
  <si>
    <t>????? Forskudd svømming</t>
  </si>
  <si>
    <t>drift hallen 250 000,idrettsmidler</t>
  </si>
  <si>
    <t>wibit,b2b</t>
  </si>
  <si>
    <t>basseng + div gaver</t>
  </si>
  <si>
    <t>Lam midler</t>
  </si>
  <si>
    <t>utleige,utstyr</t>
  </si>
  <si>
    <t>kursmidler kommune</t>
  </si>
  <si>
    <t>tipping</t>
  </si>
  <si>
    <t>kiosk</t>
  </si>
  <si>
    <t>lønn ink vaskelønn</t>
  </si>
  <si>
    <t>Hanne og Ole andre</t>
  </si>
  <si>
    <t>sven rune bowling</t>
  </si>
  <si>
    <t>Ole,Halvor,Nina open hall</t>
  </si>
  <si>
    <t>ansatte</t>
  </si>
  <si>
    <t>???</t>
  </si>
  <si>
    <t>??</t>
  </si>
  <si>
    <t>sepe,resten er under lønn</t>
  </si>
  <si>
    <t>leie kopimaskin</t>
  </si>
  <si>
    <t>klatring,turnmatte</t>
  </si>
  <si>
    <t>skilt ebru</t>
  </si>
  <si>
    <t>konferansebord,lydanlegg</t>
  </si>
  <si>
    <t>bord til hall,nøkkelbokser,kjøleskap,mikro</t>
  </si>
  <si>
    <t>klubbhus</t>
  </si>
  <si>
    <t>bowling rep</t>
  </si>
  <si>
    <t>papir</t>
  </si>
  <si>
    <t>møte mat</t>
  </si>
  <si>
    <t>ebru,pc anette</t>
  </si>
  <si>
    <t>turnmatte</t>
  </si>
  <si>
    <t xml:space="preserve">Budsjett </t>
  </si>
  <si>
    <t>forfatter</t>
  </si>
  <si>
    <t>bok</t>
  </si>
  <si>
    <t>Sal av bok?</t>
  </si>
  <si>
    <t>3100?</t>
  </si>
  <si>
    <t>Hovedlaget</t>
  </si>
  <si>
    <t>Fotball</t>
  </si>
  <si>
    <t>Klatring</t>
  </si>
  <si>
    <t>Volleyball</t>
  </si>
  <si>
    <t>Skøyter</t>
  </si>
  <si>
    <t>Turn</t>
  </si>
  <si>
    <t>Cheerleading</t>
  </si>
  <si>
    <t>friidrett</t>
  </si>
  <si>
    <t>3170 vår/haust</t>
  </si>
  <si>
    <t>7600 Lisens</t>
  </si>
  <si>
    <t>Driftsresultat</t>
  </si>
  <si>
    <t>Badminton</t>
  </si>
  <si>
    <t>7430 Påmeldingskostnader</t>
  </si>
  <si>
    <t>3900 Egenandel turneringer</t>
  </si>
  <si>
    <t>3930 Lisens</t>
  </si>
  <si>
    <t>3905 Påmeldingsinntekter</t>
  </si>
  <si>
    <t>7320 Annonsering</t>
  </si>
  <si>
    <t>7421 Premie/honorar</t>
  </si>
  <si>
    <t>Budsjett 2019</t>
  </si>
  <si>
    <t>Sum kostnader</t>
  </si>
  <si>
    <t>Sum inntekt</t>
  </si>
  <si>
    <t>Svømming</t>
  </si>
  <si>
    <t>4300 Idrettstøy</t>
  </si>
  <si>
    <t>6780 Honorar selstendig næringsdrivene</t>
  </si>
  <si>
    <t>4000 - Innkjøp av råvarer og halvfabrikater (Jubileumsbok)</t>
  </si>
  <si>
    <t>Heile klubben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</si>
</sst>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0" fillId="0" borderId="1" xfId="0" applyBorder="1"/>
    <xf numFmtId="3" fontId="0" fillId="0" borderId="1" xfId="0" applyNumberFormat="1" applyBorder="1"/>
    <xf numFmtId="3" fontId="0" fillId="2" borderId="1" xfId="0" applyNumberFormat="1" applyFill="1" applyBorder="1"/>
    <xf numFmtId="4" fontId="0" fillId="0" borderId="1" xfId="0" applyNumberFormat="1" applyBorder="1"/>
    <xf numFmtId="0" fontId="1" fillId="0" borderId="1" xfId="0" applyFont="1" applyBorder="1"/>
    <xf numFmtId="3" fontId="1" fillId="2" borderId="1" xfId="0" applyNumberFormat="1" applyFont="1" applyFill="1" applyBorder="1"/>
    <xf numFmtId="0" fontId="1" fillId="0" borderId="0" xfId="0" applyFont="1" applyFill="1" applyBorder="1"/>
    <xf numFmtId="0" fontId="1" fillId="2" borderId="3" xfId="0" applyFont="1" applyFill="1" applyBorder="1"/>
    <xf numFmtId="3" fontId="0" fillId="0" borderId="1" xfId="0" applyNumberFormat="1" applyFill="1" applyBorder="1"/>
    <xf numFmtId="4" fontId="1" fillId="0" borderId="1" xfId="0" applyNumberFormat="1" applyFont="1" applyBorder="1"/>
    <xf numFmtId="4" fontId="1" fillId="2" borderId="1" xfId="0" applyNumberFormat="1" applyFont="1" applyFill="1" applyBorder="1"/>
    <xf numFmtId="0" fontId="1" fillId="0" borderId="0" xfId="0" applyFont="1"/>
    <xf numFmtId="0" fontId="0" fillId="0" borderId="4" xfId="0" applyBorder="1"/>
    <xf numFmtId="3" fontId="1" fillId="0" borderId="1" xfId="0" applyNumberFormat="1" applyFont="1" applyBorder="1"/>
    <xf numFmtId="0" fontId="1" fillId="2" borderId="5" xfId="0" applyFont="1" applyFill="1" applyBorder="1"/>
    <xf numFmtId="0" fontId="1" fillId="0" borderId="7" xfId="0" applyFont="1" applyBorder="1"/>
    <xf numFmtId="0" fontId="1" fillId="0" borderId="5" xfId="0" applyFont="1" applyBorder="1"/>
    <xf numFmtId="0" fontId="0" fillId="2" borderId="6" xfId="0" applyFill="1" applyBorder="1"/>
    <xf numFmtId="0" fontId="0" fillId="2" borderId="1" xfId="0" applyFill="1" applyBorder="1"/>
    <xf numFmtId="0" fontId="0" fillId="2" borderId="0" xfId="0" applyFill="1"/>
    <xf numFmtId="0" fontId="0" fillId="0" borderId="10" xfId="0" applyBorder="1"/>
    <xf numFmtId="3" fontId="0" fillId="0" borderId="0" xfId="0" applyNumberFormat="1"/>
    <xf numFmtId="3" fontId="0" fillId="0" borderId="0" xfId="0" applyNumberFormat="1" applyBorder="1"/>
    <xf numFmtId="0" fontId="0" fillId="0" borderId="11" xfId="0" applyBorder="1"/>
    <xf numFmtId="0" fontId="1" fillId="0" borderId="12" xfId="0" applyFont="1" applyBorder="1"/>
    <xf numFmtId="3" fontId="1" fillId="0" borderId="13" xfId="0" applyNumberFormat="1" applyFont="1" applyBorder="1"/>
    <xf numFmtId="0" fontId="1" fillId="0" borderId="13" xfId="0" applyFont="1" applyBorder="1"/>
    <xf numFmtId="0" fontId="1" fillId="3" borderId="13" xfId="0" applyFont="1" applyFill="1" applyBorder="1"/>
    <xf numFmtId="0" fontId="0" fillId="0" borderId="13" xfId="0" applyBorder="1"/>
    <xf numFmtId="3" fontId="1" fillId="0" borderId="10" xfId="0" applyNumberFormat="1" applyFont="1" applyBorder="1"/>
    <xf numFmtId="3" fontId="0" fillId="0" borderId="1" xfId="0" applyNumberFormat="1" applyFont="1" applyBorder="1"/>
    <xf numFmtId="0" fontId="0" fillId="0" borderId="14" xfId="0" applyBorder="1"/>
    <xf numFmtId="3" fontId="0" fillId="0" borderId="14" xfId="0" applyNumberFormat="1" applyBorder="1"/>
    <xf numFmtId="0" fontId="0" fillId="0" borderId="15" xfId="0" applyBorder="1"/>
    <xf numFmtId="3" fontId="0" fillId="0" borderId="11" xfId="0" applyNumberFormat="1" applyBorder="1"/>
    <xf numFmtId="3" fontId="0" fillId="0" borderId="4" xfId="0" applyNumberFormat="1" applyBorder="1"/>
    <xf numFmtId="0" fontId="1" fillId="0" borderId="8" xfId="0" applyFont="1" applyBorder="1"/>
    <xf numFmtId="3" fontId="1" fillId="0" borderId="9" xfId="0" applyNumberFormat="1" applyFont="1" applyBorder="1"/>
    <xf numFmtId="0" fontId="1" fillId="0" borderId="16" xfId="0" applyFont="1" applyBorder="1"/>
    <xf numFmtId="3" fontId="1" fillId="0" borderId="16" xfId="0" applyNumberFormat="1" applyFont="1" applyBorder="1"/>
    <xf numFmtId="3" fontId="0" fillId="0" borderId="16" xfId="0" applyNumberFormat="1" applyFont="1" applyBorder="1"/>
    <xf numFmtId="0" fontId="1" fillId="0" borderId="17" xfId="0" applyFont="1" applyBorder="1"/>
    <xf numFmtId="3" fontId="0" fillId="0" borderId="17" xfId="0" applyNumberFormat="1" applyFont="1" applyBorder="1"/>
    <xf numFmtId="3" fontId="1" fillId="0" borderId="17" xfId="0" applyNumberFormat="1" applyFont="1" applyBorder="1"/>
    <xf numFmtId="0" fontId="0" fillId="4" borderId="1" xfId="0" applyFill="1" applyBorder="1"/>
    <xf numFmtId="3" fontId="0" fillId="4" borderId="1" xfId="0" applyNumberFormat="1" applyFill="1" applyBorder="1"/>
    <xf numFmtId="0" fontId="0" fillId="4" borderId="11" xfId="0" applyFill="1" applyBorder="1"/>
    <xf numFmtId="3" fontId="1" fillId="4" borderId="13" xfId="0" applyNumberFormat="1" applyFont="1" applyFill="1" applyBorder="1"/>
    <xf numFmtId="0" fontId="1" fillId="4" borderId="13" xfId="0" applyFont="1" applyFill="1" applyBorder="1"/>
    <xf numFmtId="0" fontId="0" fillId="4" borderId="4" xfId="0" applyFill="1" applyBorder="1"/>
    <xf numFmtId="0" fontId="0" fillId="4" borderId="13" xfId="0" applyFill="1" applyBorder="1"/>
    <xf numFmtId="0" fontId="0" fillId="4" borderId="0" xfId="0" applyFill="1"/>
    <xf numFmtId="3" fontId="1" fillId="4" borderId="9" xfId="0" applyNumberFormat="1" applyFont="1" applyFill="1" applyBorder="1"/>
    <xf numFmtId="3" fontId="0" fillId="4" borderId="1" xfId="0" applyNumberFormat="1" applyFont="1" applyFill="1" applyBorder="1"/>
    <xf numFmtId="3" fontId="0" fillId="4" borderId="16" xfId="0" applyNumberFormat="1" applyFont="1" applyFill="1" applyBorder="1"/>
    <xf numFmtId="3" fontId="0" fillId="4" borderId="17" xfId="0" applyNumberFormat="1" applyFont="1" applyFill="1" applyBorder="1"/>
    <xf numFmtId="0" fontId="0" fillId="4" borderId="0" xfId="0" applyFill="1" applyBorder="1"/>
    <xf numFmtId="3" fontId="0" fillId="4" borderId="11" xfId="0" applyNumberFormat="1" applyFill="1" applyBorder="1"/>
    <xf numFmtId="4" fontId="0" fillId="4" borderId="1" xfId="0" applyNumberFormat="1" applyFill="1" applyBorder="1"/>
    <xf numFmtId="3" fontId="0" fillId="4" borderId="13" xfId="0" applyNumberFormat="1" applyFill="1" applyBorder="1"/>
    <xf numFmtId="0" fontId="1" fillId="0" borderId="18" xfId="0" applyFont="1" applyBorder="1"/>
    <xf numFmtId="3" fontId="1" fillId="0" borderId="18" xfId="0" applyNumberFormat="1" applyFont="1" applyBorder="1"/>
    <xf numFmtId="3" fontId="1" fillId="4" borderId="18" xfId="0" applyNumberFormat="1" applyFont="1" applyFill="1" applyBorder="1"/>
    <xf numFmtId="0" fontId="0" fillId="0" borderId="0" xfId="0" applyBorder="1"/>
    <xf numFmtId="0" fontId="1" fillId="0" borderId="0" xfId="0" applyFont="1" applyBorder="1"/>
    <xf numFmtId="0" fontId="1" fillId="2" borderId="0" xfId="0" applyFont="1" applyFill="1"/>
    <xf numFmtId="0" fontId="1" fillId="4" borderId="0" xfId="0" applyFont="1" applyFill="1"/>
    <xf numFmtId="0" fontId="1" fillId="3" borderId="0" xfId="0" applyFont="1" applyFill="1"/>
    <xf numFmtId="0" fontId="3" fillId="0" borderId="4" xfId="0" applyFont="1" applyBorder="1"/>
    <xf numFmtId="0" fontId="1" fillId="0" borderId="19" xfId="0" applyFont="1" applyBorder="1"/>
    <xf numFmtId="3" fontId="1" fillId="0" borderId="20" xfId="0" applyNumberFormat="1" applyFont="1" applyBorder="1"/>
    <xf numFmtId="3" fontId="1" fillId="4" borderId="20" xfId="0" applyNumberFormat="1" applyFont="1" applyFill="1" applyBorder="1"/>
    <xf numFmtId="0" fontId="1" fillId="4" borderId="20" xfId="0" applyFont="1" applyFill="1" applyBorder="1"/>
    <xf numFmtId="0" fontId="1" fillId="3" borderId="20" xfId="0" applyFont="1" applyFill="1" applyBorder="1"/>
    <xf numFmtId="3" fontId="1" fillId="0" borderId="0" xfId="0" applyNumberFormat="1" applyFont="1" applyBorder="1"/>
    <xf numFmtId="0" fontId="1" fillId="0" borderId="22" xfId="0" applyFont="1" applyBorder="1"/>
    <xf numFmtId="0" fontId="1" fillId="0" borderId="21" xfId="0" applyFont="1" applyBorder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617C6-4C82-40F8-B1DA-75433F8F730F}">
  <dimension ref="A1:I112"/>
  <sheetViews>
    <sheetView topLeftCell="A16" workbookViewId="0">
      <selection activeCell="F59" sqref="F59"/>
    </sheetView>
  </sheetViews>
  <sheetFormatPr baseColWidth="10" defaultRowHeight="15" x14ac:dyDescent="0.25"/>
  <cols>
    <col min="1" max="1" width="29.7109375" customWidth="1"/>
    <col min="2" max="2" width="0.42578125" customWidth="1"/>
    <col min="3" max="3" width="11.42578125" hidden="1" customWidth="1"/>
    <col min="5" max="5" width="14.5703125" customWidth="1"/>
    <col min="6" max="6" width="30.5703125" customWidth="1"/>
    <col min="7" max="7" width="9.85546875" customWidth="1"/>
    <col min="9" max="9" width="6.28515625" customWidth="1"/>
  </cols>
  <sheetData>
    <row r="1" spans="1:9" ht="15.75" thickBot="1" x14ac:dyDescent="0.3">
      <c r="A1" s="1" t="s">
        <v>95</v>
      </c>
      <c r="B1" s="2" t="s">
        <v>0</v>
      </c>
      <c r="C1" s="2" t="s">
        <v>1</v>
      </c>
      <c r="D1" s="17" t="s">
        <v>0</v>
      </c>
      <c r="E1" s="9" t="s">
        <v>96</v>
      </c>
      <c r="G1" s="14" t="s">
        <v>139</v>
      </c>
    </row>
    <row r="2" spans="1:9" x14ac:dyDescent="0.25">
      <c r="A2" s="1" t="s">
        <v>2</v>
      </c>
      <c r="B2" s="2">
        <v>2017</v>
      </c>
      <c r="C2" s="2">
        <v>2017</v>
      </c>
      <c r="D2" s="10">
        <v>2018</v>
      </c>
      <c r="E2" s="18">
        <v>2018</v>
      </c>
      <c r="F2" s="2"/>
      <c r="G2" s="19">
        <v>2019</v>
      </c>
    </row>
    <row r="3" spans="1:9" x14ac:dyDescent="0.25">
      <c r="A3" s="3" t="s">
        <v>3</v>
      </c>
      <c r="B3" s="4">
        <v>-260000</v>
      </c>
      <c r="C3" s="4">
        <v>-262950</v>
      </c>
      <c r="D3" s="5">
        <v>-260000</v>
      </c>
      <c r="E3" s="4">
        <v>-178600</v>
      </c>
      <c r="F3" s="3"/>
      <c r="G3" s="4">
        <v>-170000</v>
      </c>
    </row>
    <row r="4" spans="1:9" x14ac:dyDescent="0.25">
      <c r="A4" s="3" t="s">
        <v>4</v>
      </c>
      <c r="B4" s="4">
        <v>-120000</v>
      </c>
      <c r="C4" s="6">
        <v>-67743.66</v>
      </c>
      <c r="D4" s="5">
        <v>-80000</v>
      </c>
      <c r="E4" s="4">
        <v>-24331.24</v>
      </c>
      <c r="F4" s="3" t="s">
        <v>107</v>
      </c>
      <c r="G4" s="4">
        <v>-25000</v>
      </c>
    </row>
    <row r="5" spans="1:9" x14ac:dyDescent="0.25">
      <c r="A5" s="3" t="s">
        <v>5</v>
      </c>
      <c r="B5" s="3"/>
      <c r="C5" s="4">
        <v>-1760</v>
      </c>
      <c r="D5" s="21">
        <v>-1000</v>
      </c>
      <c r="E5" s="4">
        <v>-8016.71</v>
      </c>
      <c r="F5" s="3" t="s">
        <v>108</v>
      </c>
      <c r="G5" s="3">
        <v>0</v>
      </c>
      <c r="H5" t="s">
        <v>142</v>
      </c>
      <c r="I5" t="s">
        <v>143</v>
      </c>
    </row>
    <row r="6" spans="1:9" x14ac:dyDescent="0.25">
      <c r="A6" s="3" t="s">
        <v>6</v>
      </c>
      <c r="B6" s="4">
        <v>-100000</v>
      </c>
      <c r="C6" s="4">
        <v>-68500</v>
      </c>
      <c r="D6" s="5">
        <v>-68000</v>
      </c>
      <c r="E6" s="4">
        <v>-52500</v>
      </c>
      <c r="F6" s="3" t="s">
        <v>109</v>
      </c>
      <c r="G6" s="4">
        <v>-50000</v>
      </c>
    </row>
    <row r="7" spans="1:9" x14ac:dyDescent="0.25">
      <c r="A7" s="3" t="s">
        <v>7</v>
      </c>
      <c r="B7" s="4">
        <v>-200000</v>
      </c>
      <c r="C7" s="4">
        <v>-39900</v>
      </c>
      <c r="D7" s="5">
        <v>-150000</v>
      </c>
      <c r="E7" s="4">
        <v>-2920</v>
      </c>
      <c r="F7" s="3" t="s">
        <v>110</v>
      </c>
      <c r="G7" s="3">
        <v>0</v>
      </c>
    </row>
    <row r="8" spans="1:9" x14ac:dyDescent="0.25">
      <c r="A8" s="3" t="s">
        <v>97</v>
      </c>
      <c r="B8" s="4"/>
      <c r="C8" s="4"/>
      <c r="D8" s="5"/>
      <c r="E8" s="11">
        <v>10000</v>
      </c>
      <c r="F8" s="3" t="s">
        <v>111</v>
      </c>
      <c r="G8" s="3"/>
    </row>
    <row r="9" spans="1:9" x14ac:dyDescent="0.25">
      <c r="A9" s="3" t="s">
        <v>8</v>
      </c>
      <c r="B9" s="4">
        <v>-5000</v>
      </c>
      <c r="C9" s="4">
        <v>-4500</v>
      </c>
      <c r="D9" s="21"/>
      <c r="E9" s="11">
        <v>0</v>
      </c>
      <c r="F9" s="3"/>
      <c r="G9" s="3"/>
    </row>
    <row r="10" spans="1:9" x14ac:dyDescent="0.25">
      <c r="A10" s="3" t="s">
        <v>9</v>
      </c>
      <c r="B10" s="4">
        <v>-250000</v>
      </c>
      <c r="C10" s="4">
        <v>-300000</v>
      </c>
      <c r="D10" s="5">
        <v>-300000</v>
      </c>
      <c r="E10" s="4">
        <v>-442000</v>
      </c>
      <c r="F10" s="3" t="s">
        <v>112</v>
      </c>
      <c r="G10" s="4">
        <v>450000</v>
      </c>
    </row>
    <row r="11" spans="1:9" x14ac:dyDescent="0.25">
      <c r="A11" s="3" t="s">
        <v>10</v>
      </c>
      <c r="B11" s="3">
        <v>0</v>
      </c>
      <c r="C11" s="3"/>
      <c r="D11" s="5">
        <v>-50000</v>
      </c>
      <c r="E11" s="4">
        <v>-41000</v>
      </c>
      <c r="F11" s="3" t="s">
        <v>113</v>
      </c>
      <c r="G11" s="4">
        <v>-50000</v>
      </c>
    </row>
    <row r="12" spans="1:9" x14ac:dyDescent="0.25">
      <c r="A12" s="3" t="s">
        <v>11</v>
      </c>
      <c r="B12" s="3">
        <v>0</v>
      </c>
      <c r="C12" s="3"/>
      <c r="D12" s="21"/>
      <c r="E12" s="3"/>
      <c r="F12" s="3"/>
      <c r="G12" s="3"/>
    </row>
    <row r="13" spans="1:9" x14ac:dyDescent="0.25">
      <c r="A13" s="3" t="s">
        <v>12</v>
      </c>
      <c r="B13" s="3"/>
      <c r="C13" s="4">
        <v>15000</v>
      </c>
      <c r="D13" s="21"/>
      <c r="E13" s="6">
        <v>-742952.67</v>
      </c>
      <c r="F13" s="3" t="s">
        <v>114</v>
      </c>
      <c r="G13" s="4">
        <v>-100000</v>
      </c>
    </row>
    <row r="14" spans="1:9" x14ac:dyDescent="0.25">
      <c r="A14" s="3" t="s">
        <v>13</v>
      </c>
      <c r="B14" s="4">
        <v>-200000</v>
      </c>
      <c r="C14" s="4">
        <v>-273485</v>
      </c>
      <c r="D14" s="5">
        <v>-280000</v>
      </c>
      <c r="E14" s="6">
        <v>-252448</v>
      </c>
      <c r="F14" s="3" t="s">
        <v>115</v>
      </c>
      <c r="G14" s="4">
        <v>-250000</v>
      </c>
    </row>
    <row r="15" spans="1:9" x14ac:dyDescent="0.25">
      <c r="A15" s="3" t="s">
        <v>14</v>
      </c>
      <c r="B15" s="3"/>
      <c r="C15" s="4">
        <v>-9375</v>
      </c>
      <c r="D15" s="21"/>
      <c r="E15" s="3"/>
      <c r="F15" s="3"/>
      <c r="G15" s="3"/>
    </row>
    <row r="16" spans="1:9" x14ac:dyDescent="0.25">
      <c r="A16" s="3" t="s">
        <v>15</v>
      </c>
      <c r="B16" s="3"/>
      <c r="C16" s="3"/>
      <c r="D16" s="21"/>
      <c r="E16" s="3"/>
      <c r="F16" s="3"/>
      <c r="G16" s="3"/>
    </row>
    <row r="17" spans="1:7" x14ac:dyDescent="0.25">
      <c r="A17" s="3" t="s">
        <v>102</v>
      </c>
      <c r="B17" s="3"/>
      <c r="C17" s="3"/>
      <c r="D17" s="21"/>
      <c r="E17" s="4">
        <v>286151</v>
      </c>
      <c r="F17" s="3"/>
      <c r="G17" s="3"/>
    </row>
    <row r="18" spans="1:7" x14ac:dyDescent="0.25">
      <c r="A18" s="3" t="s">
        <v>16</v>
      </c>
      <c r="B18" s="4">
        <v>-110000</v>
      </c>
      <c r="C18" s="3"/>
      <c r="D18" s="21"/>
      <c r="E18" s="4">
        <v>-104925</v>
      </c>
      <c r="F18" s="3"/>
      <c r="G18" s="4">
        <v>-100000</v>
      </c>
    </row>
    <row r="19" spans="1:7" x14ac:dyDescent="0.25">
      <c r="A19" s="3" t="s">
        <v>17</v>
      </c>
      <c r="B19" s="4">
        <v>-150000</v>
      </c>
      <c r="C19" s="6">
        <v>-144864.82</v>
      </c>
      <c r="D19" s="5">
        <v>-150000</v>
      </c>
      <c r="E19" s="4">
        <v>-218938</v>
      </c>
      <c r="F19" s="3" t="s">
        <v>116</v>
      </c>
      <c r="G19" s="4">
        <v>-200000</v>
      </c>
    </row>
    <row r="20" spans="1:7" x14ac:dyDescent="0.25">
      <c r="A20" s="3" t="s">
        <v>18</v>
      </c>
      <c r="B20" s="3"/>
      <c r="C20" s="3"/>
      <c r="D20" s="21"/>
      <c r="E20" s="6"/>
      <c r="F20" s="3"/>
      <c r="G20" s="3"/>
    </row>
    <row r="21" spans="1:7" x14ac:dyDescent="0.25">
      <c r="A21" s="3" t="s">
        <v>19</v>
      </c>
      <c r="B21" s="4">
        <v>-15000</v>
      </c>
      <c r="C21" s="4">
        <v>-1200</v>
      </c>
      <c r="D21" s="21"/>
      <c r="E21" s="6">
        <v>-4467.37</v>
      </c>
      <c r="F21" s="3" t="s">
        <v>117</v>
      </c>
      <c r="G21" s="3"/>
    </row>
    <row r="22" spans="1:7" x14ac:dyDescent="0.25">
      <c r="A22" s="3" t="s">
        <v>20</v>
      </c>
      <c r="B22" s="4">
        <v>-650000</v>
      </c>
      <c r="C22" s="6">
        <v>-722304.48</v>
      </c>
      <c r="D22" s="5">
        <v>-740000</v>
      </c>
      <c r="E22" s="6">
        <v>-779618.44</v>
      </c>
      <c r="F22" s="3"/>
      <c r="G22" s="4">
        <v>-780000</v>
      </c>
    </row>
    <row r="23" spans="1:7" x14ac:dyDescent="0.25">
      <c r="A23" s="3" t="s">
        <v>21</v>
      </c>
      <c r="B23" s="3"/>
      <c r="C23" s="3"/>
      <c r="D23" s="21"/>
      <c r="E23" s="6"/>
      <c r="F23" s="3"/>
      <c r="G23" s="3"/>
    </row>
    <row r="24" spans="1:7" x14ac:dyDescent="0.25">
      <c r="A24" s="3" t="s">
        <v>22</v>
      </c>
      <c r="B24" s="4">
        <v>-225000</v>
      </c>
      <c r="C24" s="6">
        <v>-244200.09</v>
      </c>
      <c r="D24" s="5">
        <v>-250000</v>
      </c>
      <c r="E24" s="6">
        <v>-223447.26</v>
      </c>
      <c r="F24" s="3" t="s">
        <v>118</v>
      </c>
      <c r="G24" s="4">
        <v>-220000</v>
      </c>
    </row>
    <row r="25" spans="1:7" x14ac:dyDescent="0.25">
      <c r="A25" s="3" t="s">
        <v>23</v>
      </c>
      <c r="B25" s="3"/>
      <c r="C25" s="4">
        <v>-10000</v>
      </c>
      <c r="D25" s="21"/>
      <c r="E25" s="6">
        <v>0</v>
      </c>
      <c r="F25" s="3"/>
      <c r="G25" s="3"/>
    </row>
    <row r="26" spans="1:7" x14ac:dyDescent="0.25">
      <c r="A26" s="3" t="s">
        <v>24</v>
      </c>
      <c r="B26" s="5">
        <f>SUM(B3:B25)</f>
        <v>-2285000</v>
      </c>
      <c r="C26" s="5">
        <f>SUM(C3:C25)</f>
        <v>-2135783.0499999998</v>
      </c>
      <c r="D26" s="5">
        <f>SUM(D3:D25)</f>
        <v>-2329000</v>
      </c>
      <c r="E26" s="8">
        <f>SUM(E3:E25)</f>
        <v>-2780013.6900000004</v>
      </c>
      <c r="F26" s="3"/>
      <c r="G26" s="4">
        <f>SUM(G3:G25)</f>
        <v>-1495000</v>
      </c>
    </row>
    <row r="27" spans="1:7" x14ac:dyDescent="0.25">
      <c r="A27" s="3"/>
      <c r="B27" s="3"/>
      <c r="C27" s="3"/>
      <c r="D27" s="21"/>
      <c r="E27" s="4"/>
      <c r="F27" s="3"/>
      <c r="G27" s="3"/>
    </row>
    <row r="28" spans="1:7" x14ac:dyDescent="0.25">
      <c r="A28" s="3" t="s">
        <v>25</v>
      </c>
      <c r="B28" s="3"/>
      <c r="C28" s="3"/>
      <c r="D28" s="21"/>
      <c r="E28" s="3"/>
      <c r="F28" s="3"/>
      <c r="G28" s="3"/>
    </row>
    <row r="29" spans="1:7" x14ac:dyDescent="0.25">
      <c r="A29" s="3" t="s">
        <v>26</v>
      </c>
      <c r="B29" s="3"/>
      <c r="C29" s="3"/>
      <c r="D29" s="21"/>
      <c r="E29" s="3"/>
      <c r="F29" s="3"/>
      <c r="G29" s="3"/>
    </row>
    <row r="30" spans="1:7" x14ac:dyDescent="0.25">
      <c r="A30" s="3" t="s">
        <v>103</v>
      </c>
      <c r="B30" s="3"/>
      <c r="C30" s="3"/>
      <c r="D30" s="21"/>
      <c r="E30" s="4">
        <v>5078</v>
      </c>
      <c r="F30" s="3" t="s">
        <v>138</v>
      </c>
      <c r="G30" s="3"/>
    </row>
    <row r="31" spans="1:7" x14ac:dyDescent="0.25">
      <c r="A31" s="3" t="s">
        <v>27</v>
      </c>
      <c r="B31" s="4">
        <v>70000</v>
      </c>
      <c r="C31" s="6">
        <v>14937.31</v>
      </c>
      <c r="D31" s="5">
        <v>70000</v>
      </c>
      <c r="E31" s="3">
        <v>4165.8599999999997</v>
      </c>
      <c r="F31" s="3" t="s">
        <v>119</v>
      </c>
      <c r="G31" s="3">
        <v>5000</v>
      </c>
    </row>
    <row r="32" spans="1:7" x14ac:dyDescent="0.25">
      <c r="A32" s="3" t="s">
        <v>28</v>
      </c>
      <c r="B32" s="4">
        <v>15000</v>
      </c>
      <c r="C32" s="3">
        <v>0</v>
      </c>
      <c r="D32" s="5">
        <v>3000</v>
      </c>
      <c r="E32" s="3"/>
      <c r="F32" s="3"/>
      <c r="G32" s="3">
        <v>2000</v>
      </c>
    </row>
    <row r="33" spans="1:7" x14ac:dyDescent="0.25">
      <c r="A33" s="7" t="s">
        <v>29</v>
      </c>
      <c r="B33" s="7"/>
      <c r="C33" s="12">
        <v>14937.31</v>
      </c>
      <c r="D33" s="8">
        <v>73000</v>
      </c>
      <c r="E33" s="12">
        <v>9243.86</v>
      </c>
      <c r="F33" s="3"/>
      <c r="G33" s="3">
        <f>SUM(G31:G32)</f>
        <v>7000</v>
      </c>
    </row>
    <row r="34" spans="1:7" x14ac:dyDescent="0.25">
      <c r="A34" s="3"/>
      <c r="B34" s="3"/>
      <c r="C34" s="3"/>
      <c r="D34" s="21"/>
      <c r="E34" s="3"/>
      <c r="F34" s="3"/>
      <c r="G34" s="3"/>
    </row>
    <row r="35" spans="1:7" x14ac:dyDescent="0.25">
      <c r="A35" s="3" t="s">
        <v>30</v>
      </c>
      <c r="B35" s="3"/>
      <c r="C35" s="3"/>
      <c r="D35" s="21"/>
      <c r="E35" s="3"/>
      <c r="F35" s="3"/>
      <c r="G35" s="3"/>
    </row>
    <row r="36" spans="1:7" x14ac:dyDescent="0.25">
      <c r="A36" s="3" t="s">
        <v>31</v>
      </c>
      <c r="B36" s="4">
        <v>450000</v>
      </c>
      <c r="C36" s="6">
        <v>545645.69999999995</v>
      </c>
      <c r="D36" s="5">
        <v>590000</v>
      </c>
      <c r="E36" s="6">
        <v>664016.34</v>
      </c>
      <c r="F36" s="3" t="s">
        <v>120</v>
      </c>
      <c r="G36" s="3"/>
    </row>
    <row r="37" spans="1:7" x14ac:dyDescent="0.25">
      <c r="A37" s="3" t="s">
        <v>32</v>
      </c>
      <c r="B37" s="4">
        <v>15000</v>
      </c>
      <c r="C37" s="4">
        <v>4000</v>
      </c>
      <c r="D37" s="5">
        <v>5000</v>
      </c>
      <c r="E37" s="4">
        <v>6150</v>
      </c>
      <c r="F37" s="3" t="s">
        <v>121</v>
      </c>
      <c r="G37" s="3"/>
    </row>
    <row r="38" spans="1:7" x14ac:dyDescent="0.25">
      <c r="A38" s="3" t="s">
        <v>104</v>
      </c>
      <c r="B38" s="4"/>
      <c r="C38" s="4"/>
      <c r="D38" s="5"/>
      <c r="E38" s="4">
        <v>1000</v>
      </c>
      <c r="F38" s="3" t="s">
        <v>122</v>
      </c>
      <c r="G38" s="3"/>
    </row>
    <row r="39" spans="1:7" x14ac:dyDescent="0.25">
      <c r="A39" s="3" t="s">
        <v>33</v>
      </c>
      <c r="B39" s="4">
        <v>7500</v>
      </c>
      <c r="C39" s="4">
        <v>16700</v>
      </c>
      <c r="D39" s="5">
        <v>10000</v>
      </c>
      <c r="E39" s="4">
        <v>4400</v>
      </c>
      <c r="F39" s="3" t="s">
        <v>123</v>
      </c>
      <c r="G39" s="3"/>
    </row>
    <row r="40" spans="1:7" x14ac:dyDescent="0.25">
      <c r="A40" s="3" t="s">
        <v>34</v>
      </c>
      <c r="B40" s="3"/>
      <c r="C40" s="3"/>
      <c r="D40" s="21"/>
      <c r="E40" s="3"/>
      <c r="F40" s="3"/>
      <c r="G40" s="3"/>
    </row>
    <row r="41" spans="1:7" x14ac:dyDescent="0.25">
      <c r="A41" s="3" t="s">
        <v>35</v>
      </c>
      <c r="B41" s="4">
        <v>45000</v>
      </c>
      <c r="C41" s="6">
        <v>55655.91</v>
      </c>
      <c r="D41" s="5">
        <v>70500</v>
      </c>
      <c r="E41" s="6">
        <v>67729.710000000006</v>
      </c>
      <c r="F41" s="3"/>
      <c r="G41" s="3"/>
    </row>
    <row r="42" spans="1:7" x14ac:dyDescent="0.25">
      <c r="A42" s="3" t="s">
        <v>36</v>
      </c>
      <c r="B42" s="4">
        <v>8000</v>
      </c>
      <c r="C42" s="3">
        <v>7847.47</v>
      </c>
      <c r="D42" s="5">
        <v>8000</v>
      </c>
      <c r="E42" s="6">
        <v>9549.8799999999992</v>
      </c>
      <c r="F42" s="3"/>
      <c r="G42" s="3"/>
    </row>
    <row r="43" spans="1:7" x14ac:dyDescent="0.25">
      <c r="A43" s="3" t="s">
        <v>37</v>
      </c>
      <c r="B43" s="4">
        <v>5000</v>
      </c>
      <c r="C43" s="3">
        <v>4192</v>
      </c>
      <c r="D43" s="5">
        <v>9000</v>
      </c>
      <c r="E43" s="4">
        <v>8070</v>
      </c>
      <c r="F43" s="3" t="s">
        <v>124</v>
      </c>
      <c r="G43" s="4">
        <v>10000</v>
      </c>
    </row>
    <row r="44" spans="1:7" x14ac:dyDescent="0.25">
      <c r="A44" s="3" t="s">
        <v>38</v>
      </c>
      <c r="B44" s="4">
        <v>18000</v>
      </c>
      <c r="C44" s="6">
        <v>30093.39</v>
      </c>
      <c r="D44" s="5">
        <v>31000</v>
      </c>
      <c r="E44" s="6">
        <v>25357.439999999999</v>
      </c>
      <c r="F44" s="3" t="s">
        <v>125</v>
      </c>
      <c r="G44" s="3"/>
    </row>
    <row r="45" spans="1:7" x14ac:dyDescent="0.25">
      <c r="A45" s="3" t="s">
        <v>39</v>
      </c>
      <c r="B45" s="4">
        <v>22000</v>
      </c>
      <c r="C45" s="4">
        <v>31900</v>
      </c>
      <c r="D45" s="5">
        <v>31000</v>
      </c>
      <c r="E45" s="4">
        <v>185770</v>
      </c>
      <c r="F45" s="3" t="s">
        <v>126</v>
      </c>
      <c r="G45" s="3"/>
    </row>
    <row r="46" spans="1:7" x14ac:dyDescent="0.25">
      <c r="A46" s="3" t="s">
        <v>40</v>
      </c>
      <c r="B46" s="4">
        <v>22000</v>
      </c>
      <c r="C46" s="6">
        <v>-34285.39</v>
      </c>
      <c r="D46" s="21"/>
      <c r="E46" s="6">
        <v>-33427.440000000002</v>
      </c>
      <c r="F46" s="3"/>
      <c r="G46" s="3"/>
    </row>
    <row r="47" spans="1:7" x14ac:dyDescent="0.25">
      <c r="A47" s="3" t="s">
        <v>41</v>
      </c>
      <c r="B47" s="3"/>
      <c r="C47" s="4">
        <v>-31900</v>
      </c>
      <c r="D47" s="21"/>
      <c r="E47" s="4">
        <v>-185770</v>
      </c>
      <c r="F47" s="3"/>
      <c r="G47" s="3"/>
    </row>
    <row r="48" spans="1:7" x14ac:dyDescent="0.25">
      <c r="A48" s="3" t="s">
        <v>42</v>
      </c>
      <c r="B48" s="4">
        <v>30000</v>
      </c>
      <c r="C48" s="4">
        <v>30200</v>
      </c>
      <c r="D48" s="5">
        <v>32000</v>
      </c>
      <c r="E48" s="4">
        <v>39800</v>
      </c>
      <c r="F48" s="3"/>
      <c r="G48" s="4">
        <v>40000</v>
      </c>
    </row>
    <row r="49" spans="1:7" x14ac:dyDescent="0.25">
      <c r="A49" s="3" t="s">
        <v>43</v>
      </c>
      <c r="B49" s="4">
        <v>60000</v>
      </c>
      <c r="C49" s="6">
        <v>82624.47</v>
      </c>
      <c r="D49" s="5">
        <v>93000</v>
      </c>
      <c r="E49" s="6">
        <v>119793.04</v>
      </c>
      <c r="F49" s="3"/>
      <c r="G49" s="3"/>
    </row>
    <row r="50" spans="1:7" x14ac:dyDescent="0.25">
      <c r="A50" s="3" t="s">
        <v>44</v>
      </c>
      <c r="B50" s="4">
        <v>32000</v>
      </c>
      <c r="C50" s="6">
        <v>30093.91</v>
      </c>
      <c r="D50" s="5">
        <v>33000</v>
      </c>
      <c r="E50" s="6">
        <v>35182.74</v>
      </c>
      <c r="F50" s="3"/>
      <c r="G50" s="3"/>
    </row>
    <row r="51" spans="1:7" x14ac:dyDescent="0.25">
      <c r="A51" s="3" t="s">
        <v>45</v>
      </c>
      <c r="B51" s="3"/>
      <c r="C51" s="4">
        <v>-44844</v>
      </c>
      <c r="D51" s="21"/>
      <c r="E51" s="4">
        <v>-44431</v>
      </c>
      <c r="F51" s="3"/>
      <c r="G51" s="3"/>
    </row>
    <row r="52" spans="1:7" x14ac:dyDescent="0.25">
      <c r="A52" s="3" t="s">
        <v>46</v>
      </c>
      <c r="B52" s="3"/>
      <c r="C52" s="4">
        <v>-44844</v>
      </c>
      <c r="D52" s="21"/>
      <c r="E52" s="4">
        <v>-48618</v>
      </c>
      <c r="F52" s="3"/>
      <c r="G52" s="3"/>
    </row>
    <row r="53" spans="1:7" x14ac:dyDescent="0.25">
      <c r="A53" s="3" t="s">
        <v>47</v>
      </c>
      <c r="B53" s="3"/>
      <c r="C53" s="4">
        <v>44844</v>
      </c>
      <c r="D53" s="21"/>
      <c r="E53" s="4">
        <v>48618</v>
      </c>
      <c r="F53" s="3"/>
      <c r="G53" s="3"/>
    </row>
    <row r="54" spans="1:7" x14ac:dyDescent="0.25">
      <c r="A54" s="3" t="s">
        <v>48</v>
      </c>
      <c r="B54" s="3">
        <v>1200</v>
      </c>
      <c r="C54" s="4">
        <v>1133</v>
      </c>
      <c r="D54" s="21">
        <v>1200</v>
      </c>
      <c r="E54" s="3"/>
      <c r="F54" s="3"/>
      <c r="G54" s="3"/>
    </row>
    <row r="55" spans="1:7" x14ac:dyDescent="0.25">
      <c r="A55" s="3" t="s">
        <v>49</v>
      </c>
      <c r="B55" s="3"/>
      <c r="C55" s="4">
        <v>8118</v>
      </c>
      <c r="D55" s="21"/>
      <c r="E55" s="3"/>
      <c r="F55" s="3"/>
      <c r="G55" s="3"/>
    </row>
    <row r="56" spans="1:7" x14ac:dyDescent="0.25">
      <c r="A56" s="7" t="s">
        <v>50</v>
      </c>
      <c r="B56" s="8">
        <f>SUM(B36:B55)</f>
        <v>715700</v>
      </c>
      <c r="C56" s="8">
        <f>SUM(C36:C55)</f>
        <v>737174.46</v>
      </c>
      <c r="D56" s="8">
        <f>SUM(D36:D55)</f>
        <v>913700</v>
      </c>
      <c r="E56" s="13">
        <f>SUM(E36:E55)</f>
        <v>903190.71</v>
      </c>
      <c r="F56" s="3"/>
      <c r="G56" s="3"/>
    </row>
    <row r="57" spans="1:7" x14ac:dyDescent="0.25">
      <c r="A57" s="3"/>
      <c r="B57" s="3"/>
      <c r="C57" s="3"/>
      <c r="D57" s="5"/>
      <c r="E57" s="3"/>
      <c r="F57" s="3"/>
      <c r="G57" s="3"/>
    </row>
    <row r="58" spans="1:7" x14ac:dyDescent="0.25">
      <c r="A58" s="7" t="s">
        <v>51</v>
      </c>
      <c r="B58" s="3"/>
      <c r="C58" s="3"/>
      <c r="D58" s="21"/>
      <c r="E58" s="3"/>
      <c r="F58" s="3"/>
      <c r="G58" s="3"/>
    </row>
    <row r="59" spans="1:7" x14ac:dyDescent="0.25">
      <c r="A59" s="3" t="s">
        <v>52</v>
      </c>
      <c r="B59" s="3"/>
      <c r="C59" s="3"/>
      <c r="D59" s="21"/>
      <c r="E59" s="3"/>
      <c r="F59" s="3"/>
      <c r="G59" s="3"/>
    </row>
    <row r="60" spans="1:7" x14ac:dyDescent="0.25">
      <c r="A60" s="3" t="s">
        <v>53</v>
      </c>
      <c r="B60" s="3"/>
      <c r="C60" s="3"/>
      <c r="D60" s="21"/>
      <c r="E60" s="3"/>
      <c r="F60" s="3"/>
      <c r="G60" s="3"/>
    </row>
    <row r="61" spans="1:7" x14ac:dyDescent="0.25">
      <c r="A61" s="3" t="s">
        <v>54</v>
      </c>
      <c r="B61" s="4">
        <v>2000</v>
      </c>
      <c r="C61" s="6">
        <v>3707.3</v>
      </c>
      <c r="D61" s="5">
        <v>5000</v>
      </c>
      <c r="E61" s="3">
        <v>234.9</v>
      </c>
      <c r="F61" s="3" t="s">
        <v>127</v>
      </c>
      <c r="G61" s="4">
        <v>10000</v>
      </c>
    </row>
    <row r="62" spans="1:7" x14ac:dyDescent="0.25">
      <c r="A62" s="3" t="s">
        <v>55</v>
      </c>
      <c r="B62" s="3"/>
      <c r="C62" s="4">
        <v>3899</v>
      </c>
      <c r="D62" s="21"/>
      <c r="E62" s="3"/>
      <c r="F62" s="3"/>
      <c r="G62" s="3">
        <v>500</v>
      </c>
    </row>
    <row r="63" spans="1:7" x14ac:dyDescent="0.25">
      <c r="A63" s="3" t="s">
        <v>105</v>
      </c>
      <c r="B63" s="3"/>
      <c r="C63" s="4"/>
      <c r="D63" s="21"/>
      <c r="E63" s="3">
        <v>4194</v>
      </c>
      <c r="F63" s="3" t="s">
        <v>128</v>
      </c>
      <c r="G63" s="4">
        <v>10000</v>
      </c>
    </row>
    <row r="64" spans="1:7" x14ac:dyDescent="0.25">
      <c r="A64" s="3" t="s">
        <v>56</v>
      </c>
      <c r="B64" s="4">
        <v>25000</v>
      </c>
      <c r="C64" s="6">
        <v>4902.5</v>
      </c>
      <c r="D64" s="5">
        <v>25000</v>
      </c>
      <c r="E64" s="6">
        <v>114743.63</v>
      </c>
      <c r="F64" s="3" t="s">
        <v>129</v>
      </c>
      <c r="G64" s="4">
        <v>150000</v>
      </c>
    </row>
    <row r="65" spans="1:8" x14ac:dyDescent="0.25">
      <c r="A65" s="3" t="s">
        <v>98</v>
      </c>
      <c r="B65" s="4"/>
      <c r="C65" s="6"/>
      <c r="D65" s="5"/>
      <c r="E65" s="4">
        <v>3600</v>
      </c>
      <c r="F65" s="3" t="s">
        <v>130</v>
      </c>
      <c r="G65" s="3"/>
    </row>
    <row r="66" spans="1:8" x14ac:dyDescent="0.25">
      <c r="A66" s="3" t="s">
        <v>57</v>
      </c>
      <c r="B66" s="4">
        <v>15000</v>
      </c>
      <c r="C66" s="4">
        <v>4504</v>
      </c>
      <c r="D66" s="5">
        <v>50000</v>
      </c>
      <c r="E66" s="4">
        <v>22694</v>
      </c>
      <c r="F66" s="3" t="s">
        <v>131</v>
      </c>
      <c r="G66" s="3"/>
    </row>
    <row r="67" spans="1:8" x14ac:dyDescent="0.25">
      <c r="A67" s="3" t="s">
        <v>58</v>
      </c>
      <c r="B67" s="3"/>
      <c r="C67" s="6">
        <v>23822.81</v>
      </c>
      <c r="D67" s="21"/>
      <c r="E67" s="6">
        <v>29149.9</v>
      </c>
      <c r="F67" s="3" t="s">
        <v>132</v>
      </c>
      <c r="G67" s="3"/>
    </row>
    <row r="68" spans="1:8" x14ac:dyDescent="0.25">
      <c r="A68" s="3" t="s">
        <v>59</v>
      </c>
      <c r="B68" s="4">
        <v>500000</v>
      </c>
      <c r="C68" s="6">
        <v>101079.73</v>
      </c>
      <c r="D68" s="5">
        <v>700000</v>
      </c>
      <c r="E68" s="6">
        <v>568179.35</v>
      </c>
      <c r="F68" s="3" t="s">
        <v>133</v>
      </c>
      <c r="G68" s="3"/>
    </row>
    <row r="69" spans="1:8" x14ac:dyDescent="0.25">
      <c r="A69" s="3" t="s">
        <v>60</v>
      </c>
      <c r="B69" s="3"/>
      <c r="C69" s="3">
        <v>220</v>
      </c>
      <c r="D69" s="21"/>
      <c r="E69" s="4">
        <v>22018.35</v>
      </c>
      <c r="F69" s="3" t="s">
        <v>134</v>
      </c>
      <c r="G69" s="3"/>
    </row>
    <row r="70" spans="1:8" x14ac:dyDescent="0.25">
      <c r="A70" s="3" t="s">
        <v>61</v>
      </c>
      <c r="B70" s="3"/>
      <c r="C70" s="3"/>
      <c r="D70" s="21"/>
      <c r="E70" s="3"/>
      <c r="F70" s="3"/>
      <c r="G70" s="3"/>
    </row>
    <row r="71" spans="1:8" x14ac:dyDescent="0.25">
      <c r="A71" s="3" t="s">
        <v>62</v>
      </c>
      <c r="B71" s="3"/>
      <c r="C71" s="3"/>
      <c r="D71" s="21"/>
      <c r="E71" s="3"/>
      <c r="F71" s="3"/>
      <c r="G71" s="3"/>
    </row>
    <row r="72" spans="1:8" x14ac:dyDescent="0.25">
      <c r="A72" s="3" t="s">
        <v>63</v>
      </c>
      <c r="B72" s="4">
        <v>50000</v>
      </c>
      <c r="C72" s="6">
        <v>57237.5</v>
      </c>
      <c r="D72" s="5">
        <v>58000</v>
      </c>
      <c r="E72" s="4">
        <v>67512.5</v>
      </c>
      <c r="F72" s="3"/>
      <c r="G72" s="4">
        <v>60000</v>
      </c>
    </row>
    <row r="73" spans="1:8" x14ac:dyDescent="0.25">
      <c r="A73" s="3" t="s">
        <v>64</v>
      </c>
      <c r="B73" s="4">
        <v>25000</v>
      </c>
      <c r="C73" s="4">
        <v>53750</v>
      </c>
      <c r="D73" s="5">
        <v>54000</v>
      </c>
      <c r="E73" s="4">
        <v>43750</v>
      </c>
      <c r="F73" s="3"/>
      <c r="G73" s="3"/>
    </row>
    <row r="74" spans="1:8" x14ac:dyDescent="0.25">
      <c r="A74" s="3" t="s">
        <v>65</v>
      </c>
      <c r="B74" s="4">
        <v>210000</v>
      </c>
      <c r="C74" s="3"/>
      <c r="D74" s="21"/>
      <c r="E74" s="3"/>
      <c r="F74" s="3"/>
      <c r="G74" s="4">
        <v>80000</v>
      </c>
      <c r="H74" t="s">
        <v>140</v>
      </c>
    </row>
    <row r="75" spans="1:8" x14ac:dyDescent="0.25">
      <c r="A75" s="3" t="s">
        <v>66</v>
      </c>
      <c r="B75" s="4">
        <v>10000</v>
      </c>
      <c r="C75" s="6">
        <v>5798.65</v>
      </c>
      <c r="D75" s="5">
        <v>6000</v>
      </c>
      <c r="E75" s="6">
        <v>12656.9</v>
      </c>
      <c r="F75" s="3" t="s">
        <v>135</v>
      </c>
      <c r="G75" s="3"/>
    </row>
    <row r="76" spans="1:8" x14ac:dyDescent="0.25">
      <c r="A76" s="3" t="s">
        <v>67</v>
      </c>
      <c r="B76" s="4">
        <v>150000</v>
      </c>
      <c r="C76" s="3"/>
      <c r="D76" s="5">
        <v>150000</v>
      </c>
      <c r="E76" s="3"/>
      <c r="F76" s="3"/>
      <c r="G76" s="4">
        <v>150000</v>
      </c>
      <c r="H76" t="s">
        <v>141</v>
      </c>
    </row>
    <row r="77" spans="1:8" x14ac:dyDescent="0.25">
      <c r="A77" s="3" t="s">
        <v>68</v>
      </c>
      <c r="B77" s="3"/>
      <c r="C77" s="3"/>
      <c r="D77" s="21"/>
      <c r="E77" s="3"/>
      <c r="F77" s="3"/>
      <c r="G77" s="3"/>
    </row>
    <row r="78" spans="1:8" x14ac:dyDescent="0.25">
      <c r="A78" s="3" t="s">
        <v>99</v>
      </c>
      <c r="B78" s="3"/>
      <c r="C78" s="3"/>
      <c r="D78" s="21"/>
      <c r="E78" s="3">
        <v>1978.37</v>
      </c>
      <c r="F78" s="3" t="s">
        <v>136</v>
      </c>
      <c r="G78" s="3"/>
    </row>
    <row r="79" spans="1:8" x14ac:dyDescent="0.25">
      <c r="A79" s="3" t="s">
        <v>69</v>
      </c>
      <c r="B79" s="4">
        <v>5000</v>
      </c>
      <c r="C79" s="4">
        <v>4186</v>
      </c>
      <c r="D79" s="5">
        <v>10000</v>
      </c>
      <c r="E79" s="6">
        <v>10462.52</v>
      </c>
      <c r="F79" s="3"/>
      <c r="G79" s="3"/>
    </row>
    <row r="80" spans="1:8" x14ac:dyDescent="0.25">
      <c r="A80" s="3" t="s">
        <v>70</v>
      </c>
      <c r="B80" s="4">
        <v>22000</v>
      </c>
      <c r="C80" s="6">
        <v>60953.11</v>
      </c>
      <c r="D80" s="5">
        <v>65000</v>
      </c>
      <c r="E80" s="6">
        <v>68743.39</v>
      </c>
      <c r="F80" s="3" t="s">
        <v>137</v>
      </c>
      <c r="G80" s="4">
        <v>50000</v>
      </c>
    </row>
    <row r="81" spans="1:7" x14ac:dyDescent="0.25">
      <c r="A81" s="3" t="s">
        <v>71</v>
      </c>
      <c r="B81" s="4">
        <v>1000</v>
      </c>
      <c r="C81" s="4">
        <v>2247</v>
      </c>
      <c r="D81" s="21"/>
      <c r="E81" s="3">
        <v>2674.9</v>
      </c>
      <c r="F81" s="3"/>
      <c r="G81" s="3">
        <v>1000</v>
      </c>
    </row>
    <row r="82" spans="1:7" x14ac:dyDescent="0.25">
      <c r="A82" s="3" t="s">
        <v>100</v>
      </c>
      <c r="B82" s="4"/>
      <c r="C82" s="4"/>
      <c r="D82" s="21"/>
      <c r="E82" s="3">
        <v>2625.5</v>
      </c>
      <c r="F82" s="3"/>
      <c r="G82" s="3">
        <v>3000</v>
      </c>
    </row>
    <row r="83" spans="1:7" x14ac:dyDescent="0.25">
      <c r="A83" s="3" t="s">
        <v>101</v>
      </c>
      <c r="B83" s="4"/>
      <c r="C83" s="4"/>
      <c r="D83" s="21"/>
      <c r="E83" s="3">
        <v>-14766</v>
      </c>
      <c r="F83" s="3"/>
      <c r="G83" s="3"/>
    </row>
    <row r="84" spans="1:7" x14ac:dyDescent="0.25">
      <c r="A84" s="3" t="s">
        <v>72</v>
      </c>
      <c r="B84" s="4">
        <v>5000</v>
      </c>
      <c r="C84" s="6">
        <v>25937.5</v>
      </c>
      <c r="D84" s="5">
        <v>10000</v>
      </c>
      <c r="E84" s="3">
        <v>2301</v>
      </c>
      <c r="F84" s="3"/>
      <c r="G84" s="3">
        <v>3000</v>
      </c>
    </row>
    <row r="85" spans="1:7" x14ac:dyDescent="0.25">
      <c r="A85" s="3" t="s">
        <v>73</v>
      </c>
      <c r="B85" s="3"/>
      <c r="C85" s="3"/>
      <c r="D85" s="21"/>
      <c r="E85" s="3"/>
      <c r="F85" s="3"/>
      <c r="G85" s="3"/>
    </row>
    <row r="86" spans="1:7" x14ac:dyDescent="0.25">
      <c r="A86" s="3" t="s">
        <v>74</v>
      </c>
      <c r="B86" s="4">
        <v>57000</v>
      </c>
      <c r="C86" s="3"/>
      <c r="D86" s="21"/>
      <c r="E86" s="3"/>
      <c r="F86" s="3"/>
      <c r="G86" s="3"/>
    </row>
    <row r="87" spans="1:7" x14ac:dyDescent="0.25">
      <c r="A87" s="3" t="s">
        <v>75</v>
      </c>
      <c r="B87" s="3"/>
      <c r="C87" s="3">
        <v>4308</v>
      </c>
      <c r="D87" s="21"/>
      <c r="E87" s="3">
        <v>1400</v>
      </c>
      <c r="F87" s="3"/>
      <c r="G87" s="3"/>
    </row>
    <row r="88" spans="1:7" x14ac:dyDescent="0.25">
      <c r="A88" s="3" t="s">
        <v>76</v>
      </c>
      <c r="B88" s="4">
        <v>50000</v>
      </c>
      <c r="C88" s="6">
        <v>50503.5</v>
      </c>
      <c r="D88" s="21"/>
      <c r="E88" s="3">
        <v>7595.1</v>
      </c>
      <c r="F88" s="3"/>
      <c r="G88" s="3">
        <v>8000</v>
      </c>
    </row>
    <row r="89" spans="1:7" x14ac:dyDescent="0.25">
      <c r="A89" s="3" t="s">
        <v>77</v>
      </c>
      <c r="B89" s="4">
        <v>100000</v>
      </c>
      <c r="C89" s="4">
        <v>88460</v>
      </c>
      <c r="D89" s="21"/>
      <c r="E89" s="4">
        <v>55491</v>
      </c>
      <c r="F89" s="3"/>
      <c r="G89" s="4">
        <v>50000</v>
      </c>
    </row>
    <row r="90" spans="1:7" x14ac:dyDescent="0.25">
      <c r="A90" s="3" t="s">
        <v>78</v>
      </c>
      <c r="B90" s="4">
        <v>450000</v>
      </c>
      <c r="C90" s="4">
        <v>599306</v>
      </c>
      <c r="D90" s="5">
        <v>600000</v>
      </c>
      <c r="E90" s="4">
        <v>514233</v>
      </c>
      <c r="F90" s="3"/>
      <c r="G90" s="4">
        <v>600000</v>
      </c>
    </row>
    <row r="91" spans="1:7" x14ac:dyDescent="0.25">
      <c r="A91" s="3" t="s">
        <v>79</v>
      </c>
      <c r="B91" s="4">
        <v>12000</v>
      </c>
      <c r="C91" s="4">
        <v>10550</v>
      </c>
      <c r="D91" s="5">
        <v>11000</v>
      </c>
      <c r="E91" s="3">
        <v>12137</v>
      </c>
      <c r="F91" s="3"/>
      <c r="G91" s="3">
        <v>12500</v>
      </c>
    </row>
    <row r="92" spans="1:7" x14ac:dyDescent="0.25">
      <c r="A92" s="3" t="s">
        <v>80</v>
      </c>
      <c r="B92" s="4">
        <v>5000</v>
      </c>
      <c r="C92" s="4">
        <v>19569</v>
      </c>
      <c r="D92" s="5">
        <v>50000</v>
      </c>
      <c r="E92" s="3">
        <v>300</v>
      </c>
      <c r="F92" s="3"/>
      <c r="G92" s="4">
        <v>50000</v>
      </c>
    </row>
    <row r="93" spans="1:7" x14ac:dyDescent="0.25">
      <c r="A93" s="3" t="s">
        <v>81</v>
      </c>
      <c r="B93" s="3"/>
      <c r="C93" s="4">
        <v>149390</v>
      </c>
      <c r="D93" s="21"/>
      <c r="E93" s="3"/>
      <c r="F93" s="3"/>
      <c r="G93" s="3"/>
    </row>
    <row r="94" spans="1:7" x14ac:dyDescent="0.25">
      <c r="A94" s="3" t="s">
        <v>82</v>
      </c>
      <c r="B94" s="4">
        <v>15000</v>
      </c>
      <c r="C94" s="4">
        <v>26800</v>
      </c>
      <c r="D94" s="5">
        <v>20000</v>
      </c>
      <c r="E94" s="3">
        <v>4087.61</v>
      </c>
      <c r="F94" s="3"/>
      <c r="G94" s="4">
        <v>5000</v>
      </c>
    </row>
    <row r="95" spans="1:7" x14ac:dyDescent="0.25">
      <c r="A95" s="3" t="s">
        <v>83</v>
      </c>
      <c r="B95" s="4">
        <v>50000</v>
      </c>
      <c r="C95" s="4">
        <v>12650</v>
      </c>
      <c r="D95" s="5">
        <v>20000</v>
      </c>
      <c r="E95" s="3"/>
      <c r="F95" s="3"/>
      <c r="G95" s="4">
        <v>20000</v>
      </c>
    </row>
    <row r="96" spans="1:7" x14ac:dyDescent="0.25">
      <c r="A96" s="3" t="s">
        <v>84</v>
      </c>
      <c r="B96" s="3"/>
      <c r="C96" s="3"/>
      <c r="D96" s="21"/>
      <c r="E96" s="3">
        <v>0.11</v>
      </c>
      <c r="F96" s="3"/>
      <c r="G96" s="3"/>
    </row>
    <row r="97" spans="1:7" x14ac:dyDescent="0.25">
      <c r="A97" s="3" t="s">
        <v>85</v>
      </c>
      <c r="B97" s="3"/>
      <c r="C97" s="3"/>
      <c r="D97" s="21"/>
      <c r="E97" s="3"/>
      <c r="F97" s="3"/>
      <c r="G97" s="3"/>
    </row>
    <row r="98" spans="1:7" x14ac:dyDescent="0.25">
      <c r="A98" s="3"/>
      <c r="B98" s="3"/>
      <c r="C98" s="3"/>
      <c r="D98" s="21"/>
      <c r="E98" s="6">
        <f>SUM(E59:E97)</f>
        <v>1557997.0300000003</v>
      </c>
      <c r="F98" s="3">
        <v>1557996.81</v>
      </c>
      <c r="G98" s="3"/>
    </row>
    <row r="99" spans="1:7" x14ac:dyDescent="0.25">
      <c r="A99" s="7" t="s">
        <v>86</v>
      </c>
      <c r="B99" s="8">
        <f>SUM(B59:B97)</f>
        <v>1759000</v>
      </c>
      <c r="C99" s="8">
        <f>SUM(C59:C97)</f>
        <v>1313781.6000000001</v>
      </c>
      <c r="D99" s="8">
        <f>SUM(D59:D97)</f>
        <v>1834000</v>
      </c>
      <c r="E99" s="12">
        <f>SUM(E56+E98)</f>
        <v>2461187.7400000002</v>
      </c>
      <c r="F99" s="8">
        <v>2470431.38</v>
      </c>
      <c r="G99" s="3"/>
    </row>
    <row r="100" spans="1:7" x14ac:dyDescent="0.25">
      <c r="A100" s="3"/>
      <c r="B100" s="3"/>
      <c r="C100" s="3"/>
      <c r="D100" s="21"/>
      <c r="E100" s="3"/>
      <c r="F100" s="3"/>
      <c r="G100" s="3"/>
    </row>
    <row r="101" spans="1:7" x14ac:dyDescent="0.25">
      <c r="A101" s="3" t="s">
        <v>87</v>
      </c>
      <c r="B101" s="3"/>
      <c r="C101" s="4">
        <v>349429</v>
      </c>
      <c r="D101" s="21"/>
      <c r="E101" s="3"/>
      <c r="F101" s="3"/>
      <c r="G101" s="3"/>
    </row>
    <row r="102" spans="1:7" x14ac:dyDescent="0.25">
      <c r="A102" s="3" t="s">
        <v>88</v>
      </c>
      <c r="B102" s="3"/>
      <c r="C102" s="3">
        <v>0</v>
      </c>
      <c r="D102" s="21"/>
      <c r="E102" s="3"/>
      <c r="F102" s="3"/>
      <c r="G102" s="3"/>
    </row>
    <row r="103" spans="1:7" x14ac:dyDescent="0.25">
      <c r="A103" s="3" t="s">
        <v>89</v>
      </c>
      <c r="B103" s="3"/>
      <c r="C103" s="4">
        <v>349429</v>
      </c>
      <c r="D103" s="21"/>
      <c r="E103" s="3"/>
      <c r="F103" s="3"/>
      <c r="G103" s="3"/>
    </row>
    <row r="104" spans="1:7" x14ac:dyDescent="0.25">
      <c r="A104" s="3"/>
      <c r="B104" s="3"/>
      <c r="C104" s="3"/>
      <c r="D104" s="21"/>
      <c r="E104" s="3"/>
      <c r="F104" s="3"/>
      <c r="G104" s="3"/>
    </row>
    <row r="105" spans="1:7" x14ac:dyDescent="0.25">
      <c r="A105" s="3" t="s">
        <v>90</v>
      </c>
      <c r="B105" s="3"/>
      <c r="C105" s="3">
        <v>-13818.41</v>
      </c>
      <c r="D105" s="21"/>
      <c r="E105" s="3">
        <v>-11639.99</v>
      </c>
      <c r="F105" s="3"/>
      <c r="G105" s="3"/>
    </row>
    <row r="106" spans="1:7" x14ac:dyDescent="0.25">
      <c r="A106" s="3" t="s">
        <v>91</v>
      </c>
      <c r="B106" s="3"/>
      <c r="C106" s="4">
        <v>22199</v>
      </c>
      <c r="D106" s="21"/>
      <c r="E106" s="3">
        <v>-13491.69</v>
      </c>
      <c r="F106" s="3"/>
      <c r="G106" s="3"/>
    </row>
    <row r="107" spans="1:7" x14ac:dyDescent="0.25">
      <c r="A107" s="3" t="s">
        <v>106</v>
      </c>
      <c r="B107" s="3"/>
      <c r="C107" s="4"/>
      <c r="D107" s="21"/>
      <c r="E107" s="4">
        <v>580266</v>
      </c>
      <c r="F107" s="3"/>
      <c r="G107" s="3"/>
    </row>
    <row r="108" spans="1:7" x14ac:dyDescent="0.25">
      <c r="A108" s="3" t="s">
        <v>92</v>
      </c>
      <c r="B108" s="3"/>
      <c r="C108" s="3">
        <v>3017.61</v>
      </c>
      <c r="D108" s="21"/>
      <c r="E108" s="3">
        <v>3753.33</v>
      </c>
      <c r="F108" s="3"/>
      <c r="G108" s="3"/>
    </row>
    <row r="109" spans="1:7" x14ac:dyDescent="0.25">
      <c r="A109" s="3"/>
      <c r="B109" s="3"/>
      <c r="C109" s="3"/>
      <c r="D109" s="21"/>
      <c r="E109" s="3"/>
      <c r="F109" s="3"/>
      <c r="G109" s="3"/>
    </row>
    <row r="110" spans="1:7" x14ac:dyDescent="0.25">
      <c r="A110" s="3" t="s">
        <v>93</v>
      </c>
      <c r="B110" s="3"/>
      <c r="C110" s="4">
        <f>SUM(C101:C109)</f>
        <v>710256.2</v>
      </c>
      <c r="D110" s="4">
        <f>SUM(D101:D109)</f>
        <v>0</v>
      </c>
      <c r="E110" s="3">
        <f>SUM(E105:E109)</f>
        <v>558887.64999999991</v>
      </c>
      <c r="F110" s="3"/>
      <c r="G110" s="3"/>
    </row>
    <row r="111" spans="1:7" x14ac:dyDescent="0.25">
      <c r="A111" s="3" t="s">
        <v>94</v>
      </c>
      <c r="B111" s="3"/>
      <c r="C111" s="6">
        <v>279537.98</v>
      </c>
      <c r="D111" s="5">
        <v>462700</v>
      </c>
      <c r="E111" s="6">
        <v>249305.34</v>
      </c>
      <c r="F111" s="3"/>
      <c r="G111" s="3"/>
    </row>
    <row r="112" spans="1:7" x14ac:dyDescent="0.25">
      <c r="A112" s="15"/>
      <c r="B112" s="15"/>
      <c r="C112" s="15"/>
      <c r="D112" s="20"/>
      <c r="E112" s="15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9B770-CEFB-4621-B6CE-77068D48EC39}">
  <dimension ref="A1:P129"/>
  <sheetViews>
    <sheetView tabSelected="1" workbookViewId="0">
      <pane ySplit="3" topLeftCell="A4" activePane="bottomLeft" state="frozen"/>
      <selection pane="bottomLeft" activeCell="P46" sqref="P46"/>
    </sheetView>
  </sheetViews>
  <sheetFormatPr baseColWidth="10" defaultRowHeight="15" x14ac:dyDescent="0.25"/>
  <cols>
    <col min="1" max="1" width="28.140625" customWidth="1"/>
    <col min="2" max="2" width="10.7109375" customWidth="1"/>
    <col min="3" max="3" width="8.5703125" style="22" customWidth="1"/>
    <col min="4" max="4" width="7.5703125" customWidth="1"/>
    <col min="5" max="5" width="9.85546875" customWidth="1"/>
    <col min="6" max="6" width="7.85546875" customWidth="1"/>
    <col min="7" max="7" width="10.140625" customWidth="1"/>
    <col min="8" max="8" width="7.28515625" customWidth="1"/>
    <col min="9" max="9" width="7" customWidth="1"/>
    <col min="10" max="10" width="10" customWidth="1"/>
    <col min="11" max="11" width="10.42578125" customWidth="1"/>
  </cols>
  <sheetData>
    <row r="1" spans="1:16" ht="15.75" thickBot="1" x14ac:dyDescent="0.3"/>
    <row r="2" spans="1:16" ht="16.5" thickBot="1" x14ac:dyDescent="0.3">
      <c r="B2" s="80" t="s">
        <v>162</v>
      </c>
      <c r="C2" s="81"/>
      <c r="D2" s="81"/>
      <c r="E2" s="81"/>
      <c r="F2" s="81"/>
      <c r="G2" s="81"/>
      <c r="H2" s="81"/>
      <c r="I2" s="81"/>
      <c r="J2" s="81"/>
      <c r="K2" s="81"/>
      <c r="L2" s="82"/>
    </row>
    <row r="3" spans="1:16" x14ac:dyDescent="0.25">
      <c r="A3" s="1" t="s">
        <v>139</v>
      </c>
      <c r="B3" s="14" t="s">
        <v>144</v>
      </c>
      <c r="C3" s="68" t="s">
        <v>151</v>
      </c>
      <c r="D3" s="68" t="s">
        <v>146</v>
      </c>
      <c r="E3" s="68" t="s">
        <v>147</v>
      </c>
      <c r="F3" s="14" t="s">
        <v>148</v>
      </c>
      <c r="G3" s="69" t="s">
        <v>165</v>
      </c>
      <c r="H3" s="70" t="s">
        <v>149</v>
      </c>
      <c r="I3" s="69" t="s">
        <v>150</v>
      </c>
      <c r="J3" s="69" t="s">
        <v>145</v>
      </c>
      <c r="K3" s="14" t="s">
        <v>155</v>
      </c>
      <c r="L3" s="71" t="s">
        <v>169</v>
      </c>
    </row>
    <row r="4" spans="1:16" x14ac:dyDescent="0.25">
      <c r="A4" s="7" t="s">
        <v>2</v>
      </c>
      <c r="B4" s="3"/>
      <c r="C4" s="47"/>
      <c r="D4" s="47"/>
      <c r="E4" s="47"/>
      <c r="F4" s="47"/>
      <c r="G4" s="47"/>
      <c r="H4" s="47"/>
      <c r="I4" s="47"/>
      <c r="J4" s="47"/>
      <c r="K4" s="34"/>
      <c r="L4" s="3"/>
    </row>
    <row r="5" spans="1:16" x14ac:dyDescent="0.25">
      <c r="A5" s="3" t="s">
        <v>3</v>
      </c>
      <c r="B5" s="4">
        <v>-170000</v>
      </c>
      <c r="C5" s="48"/>
      <c r="D5" s="47"/>
      <c r="E5" s="47"/>
      <c r="F5" s="47"/>
      <c r="G5" s="47"/>
      <c r="H5" s="47"/>
      <c r="I5" s="47"/>
      <c r="J5" s="47"/>
      <c r="K5" s="35">
        <v>-20000</v>
      </c>
      <c r="L5" s="4">
        <f>SUM(B5:K5)</f>
        <v>-190000</v>
      </c>
    </row>
    <row r="6" spans="1:16" x14ac:dyDescent="0.25">
      <c r="A6" s="3" t="s">
        <v>4</v>
      </c>
      <c r="B6" s="4">
        <v>-25000</v>
      </c>
      <c r="C6" s="48">
        <v>-20000</v>
      </c>
      <c r="D6" s="47"/>
      <c r="E6" s="47"/>
      <c r="F6" s="47"/>
      <c r="G6" s="48">
        <v>-46000</v>
      </c>
      <c r="H6" s="47"/>
      <c r="I6" s="47"/>
      <c r="J6" s="47"/>
      <c r="K6" s="34"/>
      <c r="L6" s="4">
        <f t="shared" ref="L6:L31" si="0">SUM(B6:K6)</f>
        <v>-91000</v>
      </c>
    </row>
    <row r="7" spans="1:16" x14ac:dyDescent="0.25">
      <c r="A7" s="3" t="s">
        <v>5</v>
      </c>
      <c r="B7" s="3">
        <v>-105000</v>
      </c>
      <c r="C7" s="47"/>
      <c r="D7" s="48">
        <v>-3000</v>
      </c>
      <c r="E7" s="47"/>
      <c r="F7" s="47"/>
      <c r="G7" s="48">
        <v>-143500</v>
      </c>
      <c r="H7" s="47"/>
      <c r="I7" s="47"/>
      <c r="J7" s="47"/>
      <c r="K7" s="34"/>
      <c r="L7" s="4">
        <f t="shared" si="0"/>
        <v>-251500</v>
      </c>
      <c r="O7" s="66"/>
      <c r="P7" s="66"/>
    </row>
    <row r="8" spans="1:16" x14ac:dyDescent="0.25">
      <c r="A8" s="3" t="s">
        <v>6</v>
      </c>
      <c r="B8" s="4">
        <v>-50000</v>
      </c>
      <c r="C8" s="48"/>
      <c r="D8" s="48">
        <v>-5000</v>
      </c>
      <c r="E8" s="47"/>
      <c r="F8" s="47"/>
      <c r="G8" s="48">
        <v>-52000</v>
      </c>
      <c r="H8" s="47"/>
      <c r="I8" s="47"/>
      <c r="J8" s="47"/>
      <c r="K8" s="34"/>
      <c r="L8" s="4">
        <f t="shared" si="0"/>
        <v>-107000</v>
      </c>
      <c r="O8" s="66"/>
      <c r="P8" s="66"/>
    </row>
    <row r="9" spans="1:16" x14ac:dyDescent="0.25">
      <c r="A9" s="3" t="s">
        <v>7</v>
      </c>
      <c r="B9" s="3">
        <v>0</v>
      </c>
      <c r="C9" s="47"/>
      <c r="D9" s="47">
        <v>-500</v>
      </c>
      <c r="E9" s="47"/>
      <c r="F9" s="47"/>
      <c r="G9" s="48">
        <v>-1607</v>
      </c>
      <c r="H9" s="47"/>
      <c r="I9" s="47"/>
      <c r="J9" s="47"/>
      <c r="K9" s="34"/>
      <c r="L9" s="4">
        <f t="shared" si="0"/>
        <v>-2107</v>
      </c>
      <c r="O9" s="66"/>
      <c r="P9" s="66"/>
    </row>
    <row r="10" spans="1:16" x14ac:dyDescent="0.25">
      <c r="A10" s="3" t="s">
        <v>152</v>
      </c>
      <c r="B10" s="3"/>
      <c r="C10" s="48">
        <v>-10000</v>
      </c>
      <c r="D10" s="48">
        <v>-25000</v>
      </c>
      <c r="E10" s="48">
        <v>-10000</v>
      </c>
      <c r="F10" s="48">
        <v>-8000</v>
      </c>
      <c r="G10" s="48">
        <v>-134000</v>
      </c>
      <c r="H10" s="48">
        <v>-8000</v>
      </c>
      <c r="I10" s="47">
        <v>-1000</v>
      </c>
      <c r="J10" s="47"/>
      <c r="K10" s="35">
        <v>-27000</v>
      </c>
      <c r="L10" s="4">
        <f t="shared" si="0"/>
        <v>-223000</v>
      </c>
      <c r="O10" s="25"/>
      <c r="P10" s="66"/>
    </row>
    <row r="11" spans="1:16" x14ac:dyDescent="0.25">
      <c r="A11" s="3" t="s">
        <v>8</v>
      </c>
      <c r="B11" s="3"/>
      <c r="C11" s="48">
        <v>-1000</v>
      </c>
      <c r="D11" s="48">
        <v>-11000</v>
      </c>
      <c r="E11" s="47">
        <v>-4000</v>
      </c>
      <c r="F11" s="47">
        <v>-500</v>
      </c>
      <c r="G11" s="47"/>
      <c r="H11" s="47">
        <v>-1500</v>
      </c>
      <c r="I11" s="47"/>
      <c r="J11" s="47"/>
      <c r="K11" s="35">
        <v>-61000</v>
      </c>
      <c r="L11" s="4">
        <f t="shared" si="0"/>
        <v>-79000</v>
      </c>
      <c r="O11" s="66"/>
      <c r="P11" s="66"/>
    </row>
    <row r="12" spans="1:16" x14ac:dyDescent="0.25">
      <c r="A12" s="3" t="s">
        <v>9</v>
      </c>
      <c r="B12" s="4">
        <v>-450000</v>
      </c>
      <c r="C12" s="48"/>
      <c r="D12" s="47"/>
      <c r="E12" s="47"/>
      <c r="F12" s="47"/>
      <c r="G12" s="47"/>
      <c r="H12" s="47"/>
      <c r="I12" s="47"/>
      <c r="J12" s="47"/>
      <c r="K12" s="34"/>
      <c r="L12" s="4">
        <f t="shared" si="0"/>
        <v>-450000</v>
      </c>
      <c r="O12" s="66"/>
      <c r="P12" s="66"/>
    </row>
    <row r="13" spans="1:16" x14ac:dyDescent="0.25">
      <c r="A13" s="3" t="s">
        <v>10</v>
      </c>
      <c r="B13" s="4">
        <v>-50000</v>
      </c>
      <c r="C13" s="48"/>
      <c r="D13" s="47"/>
      <c r="E13" s="47"/>
      <c r="F13" s="47"/>
      <c r="G13" s="47"/>
      <c r="H13" s="47"/>
      <c r="I13" s="47"/>
      <c r="J13" s="47"/>
      <c r="K13" s="34"/>
      <c r="L13" s="4">
        <f t="shared" si="0"/>
        <v>-50000</v>
      </c>
      <c r="O13" s="66"/>
      <c r="P13" s="25"/>
    </row>
    <row r="14" spans="1:16" x14ac:dyDescent="0.25">
      <c r="A14" s="3" t="s">
        <v>11</v>
      </c>
      <c r="B14" s="3"/>
      <c r="C14" s="47"/>
      <c r="D14" s="47"/>
      <c r="E14" s="47"/>
      <c r="F14" s="47"/>
      <c r="G14" s="47"/>
      <c r="H14" s="47"/>
      <c r="I14" s="47"/>
      <c r="J14" s="47"/>
      <c r="K14" s="34"/>
      <c r="L14" s="4">
        <f t="shared" si="0"/>
        <v>0</v>
      </c>
      <c r="O14" s="67"/>
      <c r="P14" s="66"/>
    </row>
    <row r="15" spans="1:16" x14ac:dyDescent="0.25">
      <c r="A15" s="3" t="s">
        <v>12</v>
      </c>
      <c r="B15" s="4">
        <v>-100000</v>
      </c>
      <c r="C15" s="48"/>
      <c r="D15" s="47"/>
      <c r="E15" s="47"/>
      <c r="F15" s="47"/>
      <c r="G15" s="47"/>
      <c r="H15" s="47"/>
      <c r="I15" s="47"/>
      <c r="J15" s="47"/>
      <c r="K15" s="34"/>
      <c r="L15" s="4">
        <f t="shared" si="0"/>
        <v>-100000</v>
      </c>
      <c r="O15" s="66"/>
      <c r="P15" s="66"/>
    </row>
    <row r="16" spans="1:16" x14ac:dyDescent="0.25">
      <c r="A16" s="3" t="s">
        <v>13</v>
      </c>
      <c r="B16" s="4">
        <v>-250000</v>
      </c>
      <c r="C16" s="48"/>
      <c r="D16" s="48">
        <v>-3000</v>
      </c>
      <c r="E16" s="47"/>
      <c r="F16" s="47"/>
      <c r="G16" s="48">
        <v>-11400</v>
      </c>
      <c r="H16" s="47"/>
      <c r="I16" s="47">
        <v>-8000</v>
      </c>
      <c r="J16" s="47"/>
      <c r="K16" s="34"/>
      <c r="L16" s="4">
        <f t="shared" si="0"/>
        <v>-272400</v>
      </c>
      <c r="O16" s="66"/>
      <c r="P16" s="66"/>
    </row>
    <row r="17" spans="1:16" x14ac:dyDescent="0.25">
      <c r="A17" s="3" t="s">
        <v>14</v>
      </c>
      <c r="B17" s="3"/>
      <c r="C17" s="47"/>
      <c r="D17" s="47"/>
      <c r="E17" s="47"/>
      <c r="F17" s="47"/>
      <c r="G17" s="47"/>
      <c r="H17" s="47"/>
      <c r="I17" s="47"/>
      <c r="J17" s="47"/>
      <c r="K17" s="34"/>
      <c r="L17" s="4">
        <f t="shared" si="0"/>
        <v>0</v>
      </c>
      <c r="O17" s="66"/>
      <c r="P17" s="66"/>
    </row>
    <row r="18" spans="1:16" x14ac:dyDescent="0.25">
      <c r="A18" s="3" t="s">
        <v>15</v>
      </c>
      <c r="B18" s="3"/>
      <c r="C18" s="47"/>
      <c r="D18" s="47"/>
      <c r="E18" s="47"/>
      <c r="F18" s="47"/>
      <c r="G18" s="47"/>
      <c r="H18" s="47"/>
      <c r="I18" s="47"/>
      <c r="J18" s="47"/>
      <c r="K18" s="34"/>
      <c r="L18" s="4">
        <f t="shared" si="0"/>
        <v>0</v>
      </c>
      <c r="O18" s="66"/>
      <c r="P18" s="66"/>
    </row>
    <row r="19" spans="1:16" x14ac:dyDescent="0.25">
      <c r="A19" s="3" t="s">
        <v>102</v>
      </c>
      <c r="B19" s="3"/>
      <c r="C19" s="47"/>
      <c r="D19" s="47"/>
      <c r="E19" s="47"/>
      <c r="F19" s="47"/>
      <c r="G19" s="47"/>
      <c r="H19" s="47"/>
      <c r="I19" s="47"/>
      <c r="J19" s="47"/>
      <c r="K19" s="34"/>
      <c r="L19" s="4">
        <f t="shared" si="0"/>
        <v>0</v>
      </c>
      <c r="O19" s="66"/>
      <c r="P19" s="66"/>
    </row>
    <row r="20" spans="1:16" x14ac:dyDescent="0.25">
      <c r="A20" s="3" t="s">
        <v>16</v>
      </c>
      <c r="B20" s="4">
        <v>-100000</v>
      </c>
      <c r="C20" s="48">
        <v>-3000</v>
      </c>
      <c r="D20" s="48">
        <v>-3000</v>
      </c>
      <c r="E20" s="47">
        <v>-750</v>
      </c>
      <c r="F20" s="47">
        <v>-1000</v>
      </c>
      <c r="G20" s="48">
        <v>-16060</v>
      </c>
      <c r="H20" s="47">
        <v>-500</v>
      </c>
      <c r="I20" s="47"/>
      <c r="J20" s="47"/>
      <c r="K20" s="34">
        <v>-2885</v>
      </c>
      <c r="L20" s="4">
        <f t="shared" si="0"/>
        <v>-127195</v>
      </c>
      <c r="O20" s="66"/>
      <c r="P20" s="66"/>
    </row>
    <row r="21" spans="1:16" x14ac:dyDescent="0.25">
      <c r="A21" s="3" t="s">
        <v>17</v>
      </c>
      <c r="B21" s="4">
        <v>-200000</v>
      </c>
      <c r="C21" s="48">
        <v>-1000</v>
      </c>
      <c r="D21" s="47"/>
      <c r="E21" s="47"/>
      <c r="F21" s="47"/>
      <c r="G21" s="47"/>
      <c r="H21" s="47"/>
      <c r="I21" s="47"/>
      <c r="J21" s="47"/>
      <c r="K21" s="34"/>
      <c r="L21" s="4">
        <f t="shared" si="0"/>
        <v>-201000</v>
      </c>
      <c r="O21" s="66"/>
      <c r="P21" s="66"/>
    </row>
    <row r="22" spans="1:16" x14ac:dyDescent="0.25">
      <c r="A22" s="3" t="s">
        <v>18</v>
      </c>
      <c r="B22" s="3"/>
      <c r="C22" s="47"/>
      <c r="D22" s="47"/>
      <c r="E22" s="47"/>
      <c r="F22" s="47"/>
      <c r="G22" s="47"/>
      <c r="H22" s="47"/>
      <c r="I22" s="47"/>
      <c r="J22" s="47"/>
      <c r="K22" s="34"/>
      <c r="L22" s="4">
        <f t="shared" si="0"/>
        <v>0</v>
      </c>
      <c r="O22" s="66"/>
      <c r="P22" s="66"/>
    </row>
    <row r="23" spans="1:16" x14ac:dyDescent="0.25">
      <c r="A23" s="3" t="s">
        <v>157</v>
      </c>
      <c r="B23" s="3"/>
      <c r="C23" s="47"/>
      <c r="D23" s="47"/>
      <c r="E23" s="47"/>
      <c r="F23" s="47"/>
      <c r="G23" s="47"/>
      <c r="H23" s="47"/>
      <c r="I23" s="47"/>
      <c r="J23" s="47"/>
      <c r="K23" s="35">
        <v>-18800</v>
      </c>
      <c r="L23" s="4">
        <f t="shared" si="0"/>
        <v>-18800</v>
      </c>
      <c r="O23" s="66"/>
      <c r="P23" s="66"/>
    </row>
    <row r="24" spans="1:16" x14ac:dyDescent="0.25">
      <c r="A24" s="3" t="s">
        <v>159</v>
      </c>
      <c r="B24" s="3"/>
      <c r="C24" s="47">
        <v>-10000</v>
      </c>
      <c r="D24" s="47"/>
      <c r="E24" s="47"/>
      <c r="F24" s="48">
        <v>-4000</v>
      </c>
      <c r="G24" s="48">
        <v>-9640</v>
      </c>
      <c r="H24" s="47"/>
      <c r="I24" s="47"/>
      <c r="J24" s="47"/>
      <c r="K24" s="35"/>
      <c r="L24" s="4">
        <f t="shared" si="0"/>
        <v>-23640</v>
      </c>
      <c r="O24" s="66"/>
      <c r="P24" s="66"/>
    </row>
    <row r="25" spans="1:16" x14ac:dyDescent="0.25">
      <c r="A25" s="3" t="s">
        <v>19</v>
      </c>
      <c r="B25" s="3"/>
      <c r="C25" s="47"/>
      <c r="D25" s="48">
        <v>-1500</v>
      </c>
      <c r="E25" s="47"/>
      <c r="F25" s="47"/>
      <c r="G25" s="48">
        <v>-96000</v>
      </c>
      <c r="H25" s="47"/>
      <c r="I25" s="47"/>
      <c r="J25" s="47"/>
      <c r="K25" s="34"/>
      <c r="L25" s="4">
        <f t="shared" si="0"/>
        <v>-97500</v>
      </c>
      <c r="O25" s="66"/>
      <c r="P25" s="66"/>
    </row>
    <row r="26" spans="1:16" x14ac:dyDescent="0.25">
      <c r="A26" s="3" t="s">
        <v>20</v>
      </c>
      <c r="B26" s="4">
        <v>-780000</v>
      </c>
      <c r="C26" s="48"/>
      <c r="D26" s="47"/>
      <c r="E26" s="47"/>
      <c r="F26" s="47"/>
      <c r="G26" s="47"/>
      <c r="H26" s="47"/>
      <c r="I26" s="47"/>
      <c r="J26" s="47"/>
      <c r="K26" s="34"/>
      <c r="L26" s="4">
        <f t="shared" si="0"/>
        <v>-780000</v>
      </c>
    </row>
    <row r="27" spans="1:16" x14ac:dyDescent="0.25">
      <c r="A27" s="3" t="s">
        <v>158</v>
      </c>
      <c r="B27" s="4"/>
      <c r="C27" s="48"/>
      <c r="D27" s="47"/>
      <c r="E27" s="47">
        <v>-8000</v>
      </c>
      <c r="F27" s="47"/>
      <c r="G27" s="47"/>
      <c r="H27" s="47"/>
      <c r="I27" s="47"/>
      <c r="J27" s="47"/>
      <c r="K27" s="34"/>
      <c r="L27" s="4">
        <f t="shared" si="0"/>
        <v>-8000</v>
      </c>
    </row>
    <row r="28" spans="1:16" x14ac:dyDescent="0.25">
      <c r="A28" s="3" t="s">
        <v>21</v>
      </c>
      <c r="B28" s="3"/>
      <c r="C28" s="47"/>
      <c r="D28" s="47"/>
      <c r="E28" s="47"/>
      <c r="F28" s="47"/>
      <c r="G28" s="48">
        <v>-15000</v>
      </c>
      <c r="H28" s="47"/>
      <c r="I28" s="47"/>
      <c r="J28" s="47"/>
      <c r="K28" s="34"/>
      <c r="L28" s="4">
        <f t="shared" si="0"/>
        <v>-15000</v>
      </c>
    </row>
    <row r="29" spans="1:16" x14ac:dyDescent="0.25">
      <c r="A29" s="3" t="s">
        <v>22</v>
      </c>
      <c r="B29" s="4">
        <v>-220000</v>
      </c>
      <c r="C29" s="48"/>
      <c r="D29" s="47"/>
      <c r="E29" s="47"/>
      <c r="F29" s="47"/>
      <c r="G29" s="47"/>
      <c r="H29" s="47"/>
      <c r="I29" s="47"/>
      <c r="J29" s="47"/>
      <c r="K29" s="34"/>
      <c r="L29" s="4">
        <f t="shared" si="0"/>
        <v>-220000</v>
      </c>
    </row>
    <row r="30" spans="1:16" ht="15.75" thickBot="1" x14ac:dyDescent="0.3">
      <c r="A30" s="26" t="s">
        <v>23</v>
      </c>
      <c r="B30" s="26"/>
      <c r="C30" s="49"/>
      <c r="D30" s="49"/>
      <c r="E30" s="49"/>
      <c r="F30" s="49"/>
      <c r="G30" s="60">
        <v>-2000</v>
      </c>
      <c r="H30" s="49"/>
      <c r="I30" s="49"/>
      <c r="J30" s="49"/>
      <c r="K30" s="36"/>
      <c r="L30" s="37">
        <f t="shared" si="0"/>
        <v>-2000</v>
      </c>
    </row>
    <row r="31" spans="1:16" ht="15.75" thickBot="1" x14ac:dyDescent="0.3">
      <c r="A31" s="27" t="s">
        <v>24</v>
      </c>
      <c r="B31" s="28">
        <f>SUM(B5:B30)</f>
        <v>-2500000</v>
      </c>
      <c r="C31" s="50">
        <v>-45000</v>
      </c>
      <c r="D31" s="50">
        <f>SUM(D4:D30)</f>
        <v>-52000</v>
      </c>
      <c r="E31" s="51">
        <v>-22750</v>
      </c>
      <c r="F31" s="51">
        <f>SUM(F4:F30)</f>
        <v>-13500</v>
      </c>
      <c r="G31" s="51">
        <f>SUM(G4:G30)</f>
        <v>-527207</v>
      </c>
      <c r="H31" s="51">
        <f>SUM(H4:H30)</f>
        <v>-10000</v>
      </c>
      <c r="I31" s="51">
        <f>SUM(I4:I30)</f>
        <v>-9000</v>
      </c>
      <c r="J31" s="50">
        <v>-1967548</v>
      </c>
      <c r="K31" s="30">
        <f>SUM(K4:K30)</f>
        <v>-129685</v>
      </c>
      <c r="L31" s="32">
        <f t="shared" si="0"/>
        <v>-5276690</v>
      </c>
    </row>
    <row r="32" spans="1:16" x14ac:dyDescent="0.25">
      <c r="A32" s="72"/>
      <c r="B32" s="73"/>
      <c r="C32" s="74"/>
      <c r="D32" s="74"/>
      <c r="E32" s="75"/>
      <c r="F32" s="75"/>
      <c r="G32" s="75"/>
      <c r="H32" s="75"/>
      <c r="I32" s="75"/>
      <c r="J32" s="74"/>
      <c r="K32" s="76"/>
      <c r="L32" s="77"/>
    </row>
    <row r="33" spans="1:13" x14ac:dyDescent="0.25">
      <c r="A33" s="15"/>
      <c r="B33" s="15"/>
      <c r="C33" s="52"/>
      <c r="D33" s="52"/>
      <c r="E33" s="52"/>
      <c r="F33" s="52"/>
      <c r="G33" s="52"/>
      <c r="H33" s="52"/>
      <c r="I33" s="52"/>
      <c r="J33" s="52"/>
      <c r="K33" s="15"/>
      <c r="L33" s="15"/>
    </row>
    <row r="34" spans="1:13" x14ac:dyDescent="0.25">
      <c r="A34" s="7" t="s">
        <v>25</v>
      </c>
      <c r="B34" s="3"/>
      <c r="C34" s="47"/>
      <c r="D34" s="47"/>
      <c r="E34" s="47"/>
      <c r="F34" s="47"/>
      <c r="G34" s="47"/>
      <c r="H34" s="47"/>
      <c r="I34" s="47"/>
      <c r="J34" s="47"/>
      <c r="K34" s="3"/>
      <c r="L34" s="3"/>
    </row>
    <row r="35" spans="1:13" x14ac:dyDescent="0.25">
      <c r="A35" s="3" t="s">
        <v>26</v>
      </c>
      <c r="B35" s="3"/>
      <c r="C35" s="47"/>
      <c r="D35" s="47"/>
      <c r="E35" s="47"/>
      <c r="F35" s="47"/>
      <c r="G35" s="47"/>
      <c r="H35" s="47"/>
      <c r="I35" s="47"/>
      <c r="J35" s="47"/>
      <c r="K35" s="3"/>
      <c r="L35" s="3">
        <f>SUM(B35:K35)</f>
        <v>0</v>
      </c>
    </row>
    <row r="36" spans="1:13" x14ac:dyDescent="0.25">
      <c r="A36" s="3" t="s">
        <v>168</v>
      </c>
      <c r="B36" s="3">
        <v>183500</v>
      </c>
      <c r="C36" s="47"/>
      <c r="D36" s="47"/>
      <c r="E36" s="47"/>
      <c r="F36" s="47"/>
      <c r="G36" s="47"/>
      <c r="H36" s="47"/>
      <c r="I36" s="47"/>
      <c r="J36" s="47"/>
      <c r="K36" s="3"/>
      <c r="L36" s="3"/>
    </row>
    <row r="37" spans="1:13" x14ac:dyDescent="0.25">
      <c r="A37" s="3" t="s">
        <v>103</v>
      </c>
      <c r="B37" s="3"/>
      <c r="C37" s="47"/>
      <c r="D37" s="47"/>
      <c r="E37" s="47"/>
      <c r="F37" s="47"/>
      <c r="G37" s="47"/>
      <c r="H37" s="47"/>
      <c r="I37" s="47"/>
      <c r="J37" s="47"/>
      <c r="K37" s="3"/>
      <c r="L37" s="3">
        <f t="shared" ref="L37:L41" si="1">SUM(B37:K37)</f>
        <v>0</v>
      </c>
    </row>
    <row r="38" spans="1:13" x14ac:dyDescent="0.25">
      <c r="A38" s="3" t="s">
        <v>27</v>
      </c>
      <c r="B38" s="3">
        <v>5000</v>
      </c>
      <c r="C38" s="47">
        <v>6000</v>
      </c>
      <c r="D38" s="47"/>
      <c r="E38" s="47"/>
      <c r="F38" s="47"/>
      <c r="G38" s="48">
        <v>20300</v>
      </c>
      <c r="H38" s="47"/>
      <c r="I38" s="47"/>
      <c r="J38" s="47"/>
      <c r="K38" s="3"/>
      <c r="L38" s="3">
        <f t="shared" si="1"/>
        <v>31300</v>
      </c>
      <c r="M38" s="24"/>
    </row>
    <row r="39" spans="1:13" x14ac:dyDescent="0.25">
      <c r="A39" s="26" t="s">
        <v>166</v>
      </c>
      <c r="B39" s="26"/>
      <c r="C39" s="49"/>
      <c r="D39" s="49"/>
      <c r="E39" s="49"/>
      <c r="F39" s="49"/>
      <c r="G39" s="60">
        <v>97000</v>
      </c>
      <c r="H39" s="49"/>
      <c r="I39" s="49"/>
      <c r="J39" s="49"/>
      <c r="K39" s="26"/>
      <c r="L39" s="3"/>
      <c r="M39" s="24"/>
    </row>
    <row r="40" spans="1:13" ht="15.75" thickBot="1" x14ac:dyDescent="0.3">
      <c r="A40" s="26" t="s">
        <v>28</v>
      </c>
      <c r="B40" s="26">
        <v>2000</v>
      </c>
      <c r="C40" s="49"/>
      <c r="D40" s="49"/>
      <c r="E40" s="49">
        <v>1000</v>
      </c>
      <c r="F40" s="49"/>
      <c r="G40" s="49"/>
      <c r="H40" s="49"/>
      <c r="I40" s="49"/>
      <c r="J40" s="49"/>
      <c r="K40" s="26"/>
      <c r="L40" s="26">
        <f t="shared" si="1"/>
        <v>3000</v>
      </c>
    </row>
    <row r="41" spans="1:13" ht="15.75" thickBot="1" x14ac:dyDescent="0.3">
      <c r="A41" s="27" t="s">
        <v>29</v>
      </c>
      <c r="B41" s="29">
        <f>SUM(B35:B40)</f>
        <v>190500</v>
      </c>
      <c r="C41" s="51">
        <f t="shared" ref="C41:K41" si="2">SUM(C35:C40)</f>
        <v>6000</v>
      </c>
      <c r="D41" s="51">
        <f t="shared" si="2"/>
        <v>0</v>
      </c>
      <c r="E41" s="51">
        <f t="shared" si="2"/>
        <v>1000</v>
      </c>
      <c r="F41" s="51">
        <f t="shared" si="2"/>
        <v>0</v>
      </c>
      <c r="G41" s="51">
        <f>SUM(G35:G40)</f>
        <v>117300</v>
      </c>
      <c r="H41" s="51">
        <f>SUM(H35:H40)</f>
        <v>0</v>
      </c>
      <c r="I41" s="51">
        <f t="shared" si="2"/>
        <v>0</v>
      </c>
      <c r="J41" s="50">
        <v>210000</v>
      </c>
      <c r="K41" s="78">
        <f t="shared" si="2"/>
        <v>0</v>
      </c>
      <c r="L41" s="79">
        <f t="shared" si="1"/>
        <v>524800</v>
      </c>
    </row>
    <row r="42" spans="1:13" x14ac:dyDescent="0.25">
      <c r="A42" s="15"/>
      <c r="B42" s="15"/>
      <c r="C42" s="52"/>
      <c r="D42" s="52"/>
      <c r="E42" s="52"/>
      <c r="F42" s="52"/>
      <c r="G42" s="52"/>
      <c r="H42" s="52"/>
      <c r="I42" s="52"/>
      <c r="J42" s="52"/>
      <c r="K42" s="15"/>
      <c r="L42" s="15"/>
    </row>
    <row r="43" spans="1:13" x14ac:dyDescent="0.25">
      <c r="A43" s="7" t="s">
        <v>30</v>
      </c>
      <c r="B43" s="3"/>
      <c r="C43" s="47"/>
      <c r="D43" s="47"/>
      <c r="E43" s="47"/>
      <c r="F43" s="47"/>
      <c r="G43" s="47"/>
      <c r="H43" s="47"/>
      <c r="I43" s="47"/>
      <c r="J43" s="47"/>
      <c r="K43" s="3"/>
      <c r="L43" s="3"/>
    </row>
    <row r="44" spans="1:13" x14ac:dyDescent="0.25">
      <c r="A44" s="3" t="s">
        <v>31</v>
      </c>
      <c r="B44" s="3">
        <v>731613</v>
      </c>
      <c r="C44" s="47"/>
      <c r="D44" s="47"/>
      <c r="E44" s="47"/>
      <c r="F44" s="47"/>
      <c r="G44" s="47"/>
      <c r="H44" s="47"/>
      <c r="I44" s="47"/>
      <c r="J44" s="47"/>
      <c r="K44" s="3"/>
      <c r="L44" s="3">
        <f>SUM(B44:K44)</f>
        <v>731613</v>
      </c>
    </row>
    <row r="45" spans="1:13" x14ac:dyDescent="0.25">
      <c r="A45" s="3" t="s">
        <v>32</v>
      </c>
      <c r="B45" s="3">
        <v>4000</v>
      </c>
      <c r="C45" s="47"/>
      <c r="D45" s="47"/>
      <c r="E45" s="47"/>
      <c r="F45" s="47"/>
      <c r="G45" s="48">
        <v>44000</v>
      </c>
      <c r="H45" s="47"/>
      <c r="I45" s="47"/>
      <c r="J45" s="47"/>
      <c r="K45" s="3"/>
      <c r="L45" s="3">
        <f t="shared" ref="L45:L64" si="3">SUM(B45:K45)</f>
        <v>48000</v>
      </c>
    </row>
    <row r="46" spans="1:13" x14ac:dyDescent="0.25">
      <c r="A46" s="3" t="s">
        <v>104</v>
      </c>
      <c r="B46" s="4">
        <v>5000</v>
      </c>
      <c r="C46" s="47"/>
      <c r="D46" s="47"/>
      <c r="E46" s="47"/>
      <c r="F46" s="47"/>
      <c r="G46" s="47"/>
      <c r="H46" s="47"/>
      <c r="I46" s="47"/>
      <c r="J46" s="47"/>
      <c r="K46" s="3"/>
      <c r="L46" s="3">
        <f t="shared" si="3"/>
        <v>5000</v>
      </c>
    </row>
    <row r="47" spans="1:13" x14ac:dyDescent="0.25">
      <c r="A47" s="3" t="s">
        <v>33</v>
      </c>
      <c r="B47" s="3"/>
      <c r="C47" s="47"/>
      <c r="D47" s="47"/>
      <c r="E47" s="47"/>
      <c r="F47" s="47"/>
      <c r="G47" s="47"/>
      <c r="H47" s="47"/>
      <c r="I47" s="47"/>
      <c r="J47" s="47"/>
      <c r="K47" s="3"/>
      <c r="L47" s="3">
        <f t="shared" si="3"/>
        <v>0</v>
      </c>
    </row>
    <row r="48" spans="1:13" x14ac:dyDescent="0.25">
      <c r="A48" s="3" t="s">
        <v>34</v>
      </c>
      <c r="B48" s="3"/>
      <c r="C48" s="47"/>
      <c r="D48" s="47"/>
      <c r="E48" s="47"/>
      <c r="F48" s="47"/>
      <c r="G48" s="47"/>
      <c r="H48" s="47"/>
      <c r="I48" s="47"/>
      <c r="J48" s="47"/>
      <c r="K48" s="3"/>
      <c r="L48" s="3">
        <f t="shared" si="3"/>
        <v>0</v>
      </c>
    </row>
    <row r="49" spans="1:12" x14ac:dyDescent="0.25">
      <c r="A49" s="3" t="s">
        <v>35</v>
      </c>
      <c r="B49" s="3">
        <v>74586</v>
      </c>
      <c r="C49" s="47"/>
      <c r="D49" s="47"/>
      <c r="E49" s="47"/>
      <c r="F49" s="47"/>
      <c r="G49" s="47"/>
      <c r="H49" s="47"/>
      <c r="I49" s="47"/>
      <c r="J49" s="47"/>
      <c r="K49" s="3"/>
      <c r="L49" s="3">
        <f t="shared" si="3"/>
        <v>74586</v>
      </c>
    </row>
    <row r="50" spans="1:12" x14ac:dyDescent="0.25">
      <c r="A50" s="3" t="s">
        <v>36</v>
      </c>
      <c r="B50" s="3">
        <v>10516</v>
      </c>
      <c r="C50" s="47"/>
      <c r="D50" s="47"/>
      <c r="E50" s="47"/>
      <c r="F50" s="47"/>
      <c r="G50" s="47"/>
      <c r="H50" s="47"/>
      <c r="I50" s="47"/>
      <c r="J50" s="47"/>
      <c r="K50" s="3"/>
      <c r="L50" s="3">
        <f t="shared" si="3"/>
        <v>10516</v>
      </c>
    </row>
    <row r="51" spans="1:12" x14ac:dyDescent="0.25">
      <c r="A51" s="3" t="s">
        <v>37</v>
      </c>
      <c r="B51" s="4">
        <v>10000</v>
      </c>
      <c r="C51" s="48"/>
      <c r="D51" s="47"/>
      <c r="E51" s="47"/>
      <c r="F51" s="47"/>
      <c r="G51" s="47"/>
      <c r="H51" s="47"/>
      <c r="I51" s="47"/>
      <c r="J51" s="47"/>
      <c r="K51" s="3"/>
      <c r="L51" s="3">
        <f t="shared" si="3"/>
        <v>10000</v>
      </c>
    </row>
    <row r="52" spans="1:12" x14ac:dyDescent="0.25">
      <c r="A52" s="3" t="s">
        <v>38</v>
      </c>
      <c r="B52" s="3"/>
      <c r="C52" s="47"/>
      <c r="D52" s="47"/>
      <c r="E52" s="47"/>
      <c r="F52" s="47"/>
      <c r="G52" s="47"/>
      <c r="H52" s="47"/>
      <c r="I52" s="47"/>
      <c r="J52" s="47"/>
      <c r="K52" s="3"/>
      <c r="L52" s="3">
        <f t="shared" si="3"/>
        <v>0</v>
      </c>
    </row>
    <row r="53" spans="1:12" x14ac:dyDescent="0.25">
      <c r="A53" s="3" t="s">
        <v>39</v>
      </c>
      <c r="C53" s="47"/>
      <c r="D53" s="47"/>
      <c r="E53" s="47"/>
      <c r="F53" s="47"/>
      <c r="G53" s="47"/>
      <c r="H53" s="47"/>
      <c r="I53" s="47"/>
      <c r="J53" s="47"/>
      <c r="K53" s="3"/>
      <c r="L53" s="3">
        <f t="shared" si="3"/>
        <v>0</v>
      </c>
    </row>
    <row r="54" spans="1:12" x14ac:dyDescent="0.25">
      <c r="A54" s="3" t="s">
        <v>40</v>
      </c>
      <c r="B54" s="3"/>
      <c r="C54" s="47"/>
      <c r="D54" s="47"/>
      <c r="E54" s="47"/>
      <c r="F54" s="47"/>
      <c r="G54" s="47"/>
      <c r="H54" s="47"/>
      <c r="I54" s="47"/>
      <c r="J54" s="47"/>
      <c r="K54" s="3"/>
      <c r="L54" s="3">
        <f t="shared" si="3"/>
        <v>0</v>
      </c>
    </row>
    <row r="55" spans="1:12" x14ac:dyDescent="0.25">
      <c r="A55" s="3" t="s">
        <v>41</v>
      </c>
      <c r="B55" s="3"/>
      <c r="C55" s="47"/>
      <c r="D55" s="47"/>
      <c r="E55" s="47"/>
      <c r="F55" s="47"/>
      <c r="G55" s="47"/>
      <c r="H55" s="47"/>
      <c r="I55" s="47"/>
      <c r="J55" s="47"/>
      <c r="K55" s="3"/>
      <c r="L55" s="3">
        <f t="shared" si="3"/>
        <v>0</v>
      </c>
    </row>
    <row r="56" spans="1:12" x14ac:dyDescent="0.25">
      <c r="A56" s="3" t="s">
        <v>42</v>
      </c>
      <c r="B56" s="4">
        <v>48600</v>
      </c>
      <c r="C56" s="48"/>
      <c r="D56" s="47"/>
      <c r="E56" s="47"/>
      <c r="F56" s="47"/>
      <c r="G56" s="47"/>
      <c r="H56" s="47"/>
      <c r="I56" s="47"/>
      <c r="J56" s="47"/>
      <c r="K56" s="3"/>
      <c r="L56" s="3">
        <f t="shared" si="3"/>
        <v>48600</v>
      </c>
    </row>
    <row r="57" spans="1:12" x14ac:dyDescent="0.25">
      <c r="A57" s="3" t="s">
        <v>43</v>
      </c>
      <c r="B57" s="3">
        <v>108858</v>
      </c>
      <c r="C57" s="47"/>
      <c r="D57" s="47"/>
      <c r="E57" s="47"/>
      <c r="F57" s="47"/>
      <c r="G57" s="61">
        <v>3553.2</v>
      </c>
      <c r="H57" s="47"/>
      <c r="I57" s="47"/>
      <c r="J57" s="47"/>
      <c r="K57" s="3"/>
      <c r="L57" s="3">
        <f t="shared" si="3"/>
        <v>112411.2</v>
      </c>
    </row>
    <row r="58" spans="1:12" x14ac:dyDescent="0.25">
      <c r="A58" s="3" t="s">
        <v>44</v>
      </c>
      <c r="B58" s="3">
        <v>31650</v>
      </c>
      <c r="C58" s="47"/>
      <c r="D58" s="47"/>
      <c r="E58" s="47"/>
      <c r="F58" s="47"/>
      <c r="G58" s="47"/>
      <c r="H58" s="47"/>
      <c r="I58" s="47"/>
      <c r="J58" s="47"/>
      <c r="K58" s="3"/>
      <c r="L58" s="3">
        <f t="shared" si="3"/>
        <v>31650</v>
      </c>
    </row>
    <row r="59" spans="1:12" x14ac:dyDescent="0.25">
      <c r="A59" s="3" t="s">
        <v>45</v>
      </c>
      <c r="B59" s="3"/>
      <c r="C59" s="47"/>
      <c r="D59" s="47"/>
      <c r="E59" s="47"/>
      <c r="F59" s="47"/>
      <c r="G59" s="47"/>
      <c r="H59" s="47"/>
      <c r="I59" s="47"/>
      <c r="J59" s="47"/>
      <c r="K59" s="3"/>
      <c r="L59" s="3">
        <f t="shared" si="3"/>
        <v>0</v>
      </c>
    </row>
    <row r="60" spans="1:12" x14ac:dyDescent="0.25">
      <c r="A60" s="3" t="s">
        <v>46</v>
      </c>
      <c r="B60" s="3"/>
      <c r="C60" s="47"/>
      <c r="D60" s="47"/>
      <c r="E60" s="47"/>
      <c r="F60" s="47"/>
      <c r="G60" s="47"/>
      <c r="H60" s="47"/>
      <c r="I60" s="47"/>
      <c r="J60" s="47"/>
      <c r="K60" s="3"/>
      <c r="L60" s="3">
        <f t="shared" si="3"/>
        <v>0</v>
      </c>
    </row>
    <row r="61" spans="1:12" x14ac:dyDescent="0.25">
      <c r="A61" s="3" t="s">
        <v>47</v>
      </c>
      <c r="B61" s="3"/>
      <c r="C61" s="47"/>
      <c r="D61" s="47"/>
      <c r="E61" s="47"/>
      <c r="F61" s="47"/>
      <c r="G61" s="47"/>
      <c r="H61" s="47"/>
      <c r="I61" s="47"/>
      <c r="J61" s="47"/>
      <c r="K61" s="3"/>
      <c r="L61" s="3">
        <f t="shared" si="3"/>
        <v>0</v>
      </c>
    </row>
    <row r="62" spans="1:12" x14ac:dyDescent="0.25">
      <c r="A62" s="3" t="s">
        <v>48</v>
      </c>
      <c r="B62" s="3"/>
      <c r="C62" s="47"/>
      <c r="D62" s="47"/>
      <c r="E62" s="47"/>
      <c r="F62" s="47"/>
      <c r="G62" s="47"/>
      <c r="H62" s="47"/>
      <c r="I62" s="47"/>
      <c r="J62" s="47"/>
      <c r="K62" s="3"/>
      <c r="L62" s="3">
        <f t="shared" si="3"/>
        <v>0</v>
      </c>
    </row>
    <row r="63" spans="1:12" ht="15.75" thickBot="1" x14ac:dyDescent="0.3">
      <c r="A63" s="26" t="s">
        <v>49</v>
      </c>
      <c r="B63" s="26"/>
      <c r="C63" s="49"/>
      <c r="D63" s="49"/>
      <c r="E63" s="49"/>
      <c r="F63" s="49"/>
      <c r="G63" s="49"/>
      <c r="H63" s="49"/>
      <c r="I63" s="49"/>
      <c r="J63" s="49"/>
      <c r="K63" s="26"/>
      <c r="L63" s="26">
        <f t="shared" si="3"/>
        <v>0</v>
      </c>
    </row>
    <row r="64" spans="1:12" ht="15.75" thickBot="1" x14ac:dyDescent="0.3">
      <c r="A64" s="27" t="s">
        <v>50</v>
      </c>
      <c r="B64" s="31">
        <f>SUM(B44:B63)</f>
        <v>1024823</v>
      </c>
      <c r="C64" s="53">
        <f t="shared" ref="C64:K64" si="4">SUM(C44:C63)</f>
        <v>0</v>
      </c>
      <c r="D64" s="53">
        <f t="shared" si="4"/>
        <v>0</v>
      </c>
      <c r="E64" s="53">
        <f t="shared" si="4"/>
        <v>0</v>
      </c>
      <c r="F64" s="53">
        <f t="shared" si="4"/>
        <v>0</v>
      </c>
      <c r="G64" s="53">
        <f>SUM(G43:G63)</f>
        <v>47553.2</v>
      </c>
      <c r="H64" s="53">
        <f t="shared" si="4"/>
        <v>0</v>
      </c>
      <c r="I64" s="53">
        <f t="shared" si="4"/>
        <v>0</v>
      </c>
      <c r="J64" s="62">
        <v>335100</v>
      </c>
      <c r="K64" s="31">
        <f t="shared" si="4"/>
        <v>0</v>
      </c>
      <c r="L64" s="23">
        <f t="shared" si="3"/>
        <v>1407476.2</v>
      </c>
    </row>
    <row r="65" spans="1:12" x14ac:dyDescent="0.25">
      <c r="A65" s="15"/>
      <c r="B65" s="15"/>
      <c r="C65" s="52"/>
      <c r="D65" s="52"/>
      <c r="E65" s="52"/>
      <c r="F65" s="52"/>
      <c r="G65" s="52"/>
      <c r="H65" s="52"/>
      <c r="I65" s="52"/>
      <c r="J65" s="52"/>
      <c r="K65" s="15"/>
      <c r="L65" s="15"/>
    </row>
    <row r="66" spans="1:12" x14ac:dyDescent="0.25">
      <c r="A66" s="7" t="s">
        <v>51</v>
      </c>
      <c r="B66" s="3"/>
      <c r="C66" s="47"/>
      <c r="D66" s="47"/>
      <c r="E66" s="47"/>
      <c r="F66" s="47"/>
      <c r="G66" s="47"/>
      <c r="H66" s="47"/>
      <c r="I66" s="47"/>
      <c r="J66" s="47"/>
      <c r="K66" s="3"/>
      <c r="L66" s="3"/>
    </row>
    <row r="67" spans="1:12" x14ac:dyDescent="0.25">
      <c r="A67" s="3" t="s">
        <v>52</v>
      </c>
      <c r="B67" s="3"/>
      <c r="C67" s="47">
        <v>1000</v>
      </c>
      <c r="D67" s="48">
        <v>9500</v>
      </c>
      <c r="E67" s="47">
        <v>3200</v>
      </c>
      <c r="F67" s="47"/>
      <c r="G67" s="48">
        <v>52300</v>
      </c>
      <c r="H67" s="47">
        <v>3600</v>
      </c>
      <c r="I67" s="47"/>
      <c r="J67" s="48">
        <v>60000</v>
      </c>
      <c r="K67" s="4">
        <v>18000</v>
      </c>
      <c r="L67" s="4">
        <f>SUM(B67:K67)</f>
        <v>147600</v>
      </c>
    </row>
    <row r="68" spans="1:12" x14ac:dyDescent="0.25">
      <c r="A68" s="3" t="s">
        <v>53</v>
      </c>
      <c r="B68" s="3"/>
      <c r="C68" s="47"/>
      <c r="D68" s="47"/>
      <c r="E68" s="47"/>
      <c r="F68" s="47">
        <v>2500</v>
      </c>
      <c r="G68" s="47"/>
      <c r="H68" s="47"/>
      <c r="I68" s="47"/>
      <c r="J68" s="47"/>
      <c r="K68" s="3"/>
      <c r="L68" s="4">
        <f t="shared" ref="L68:L111" si="5">SUM(B68:K68)</f>
        <v>2500</v>
      </c>
    </row>
    <row r="69" spans="1:12" x14ac:dyDescent="0.25">
      <c r="A69" s="3" t="s">
        <v>54</v>
      </c>
      <c r="B69" s="4">
        <v>15000</v>
      </c>
      <c r="C69" s="48"/>
      <c r="D69" s="47"/>
      <c r="E69" s="47"/>
      <c r="F69" s="47"/>
      <c r="G69" s="47"/>
      <c r="H69" s="47"/>
      <c r="I69" s="47"/>
      <c r="J69" s="48">
        <v>17000</v>
      </c>
      <c r="K69" s="3"/>
      <c r="L69" s="4">
        <f t="shared" si="5"/>
        <v>32000</v>
      </c>
    </row>
    <row r="70" spans="1:12" x14ac:dyDescent="0.25">
      <c r="A70" s="3" t="s">
        <v>55</v>
      </c>
      <c r="B70" s="3">
        <v>500</v>
      </c>
      <c r="C70" s="47"/>
      <c r="D70" s="47"/>
      <c r="E70" s="47"/>
      <c r="F70" s="47"/>
      <c r="G70" s="47"/>
      <c r="H70" s="47"/>
      <c r="I70" s="47"/>
      <c r="J70" s="47"/>
      <c r="K70" s="3"/>
      <c r="L70" s="4">
        <f t="shared" si="5"/>
        <v>500</v>
      </c>
    </row>
    <row r="71" spans="1:12" x14ac:dyDescent="0.25">
      <c r="A71" s="3" t="s">
        <v>105</v>
      </c>
      <c r="B71" s="4">
        <v>10000</v>
      </c>
      <c r="C71" s="48"/>
      <c r="D71" s="47"/>
      <c r="E71" s="47"/>
      <c r="F71" s="47"/>
      <c r="G71" s="47"/>
      <c r="H71" s="47"/>
      <c r="I71" s="47"/>
      <c r="J71" s="47"/>
      <c r="K71" s="3"/>
      <c r="L71" s="4">
        <f t="shared" si="5"/>
        <v>10000</v>
      </c>
    </row>
    <row r="72" spans="1:12" x14ac:dyDescent="0.25">
      <c r="A72" s="3" t="s">
        <v>56</v>
      </c>
      <c r="B72" s="4">
        <v>150000</v>
      </c>
      <c r="C72" s="48">
        <v>10000</v>
      </c>
      <c r="D72" s="48">
        <v>20000</v>
      </c>
      <c r="E72" s="47">
        <v>10000</v>
      </c>
      <c r="F72" s="47">
        <v>500</v>
      </c>
      <c r="G72" s="48">
        <v>22600</v>
      </c>
      <c r="H72" s="47"/>
      <c r="I72" s="47"/>
      <c r="J72" s="48">
        <v>150000</v>
      </c>
      <c r="K72" s="4">
        <v>18000</v>
      </c>
      <c r="L72" s="4">
        <f t="shared" si="5"/>
        <v>381100</v>
      </c>
    </row>
    <row r="73" spans="1:12" x14ac:dyDescent="0.25">
      <c r="A73" s="3" t="s">
        <v>98</v>
      </c>
      <c r="B73" s="3"/>
      <c r="C73" s="47"/>
      <c r="D73" s="47"/>
      <c r="E73" s="47"/>
      <c r="F73" s="47"/>
      <c r="G73" s="47"/>
      <c r="H73" s="47"/>
      <c r="I73" s="47"/>
      <c r="J73" s="48">
        <v>15000</v>
      </c>
      <c r="K73" s="3"/>
      <c r="L73" s="4">
        <f t="shared" si="5"/>
        <v>15000</v>
      </c>
    </row>
    <row r="74" spans="1:12" x14ac:dyDescent="0.25">
      <c r="A74" s="3" t="s">
        <v>57</v>
      </c>
      <c r="B74" s="3"/>
      <c r="C74" s="47"/>
      <c r="D74" s="47">
        <v>500</v>
      </c>
      <c r="E74" s="47"/>
      <c r="F74" s="47"/>
      <c r="G74" s="47">
        <v>600</v>
      </c>
      <c r="H74" s="47"/>
      <c r="I74" s="47"/>
      <c r="J74" s="47"/>
      <c r="K74" s="3"/>
      <c r="L74" s="4">
        <f t="shared" si="5"/>
        <v>1100</v>
      </c>
    </row>
    <row r="75" spans="1:12" x14ac:dyDescent="0.25">
      <c r="A75" s="3" t="s">
        <v>58</v>
      </c>
      <c r="B75" s="3"/>
      <c r="C75" s="47"/>
      <c r="D75" s="47"/>
      <c r="E75" s="47"/>
      <c r="F75" s="47"/>
      <c r="G75" s="48">
        <v>14500</v>
      </c>
      <c r="H75" s="47"/>
      <c r="I75" s="47"/>
      <c r="J75" s="47"/>
      <c r="K75" s="3">
        <v>7000</v>
      </c>
      <c r="L75" s="4">
        <f t="shared" si="5"/>
        <v>21500</v>
      </c>
    </row>
    <row r="76" spans="1:12" x14ac:dyDescent="0.25">
      <c r="A76" s="3" t="s">
        <v>59</v>
      </c>
      <c r="B76" s="3"/>
      <c r="C76" s="47"/>
      <c r="D76" s="47"/>
      <c r="E76" s="47"/>
      <c r="F76" s="47"/>
      <c r="G76" s="47"/>
      <c r="H76" s="47"/>
      <c r="I76" s="47"/>
      <c r="J76" s="48">
        <v>30000</v>
      </c>
      <c r="K76" s="3"/>
      <c r="L76" s="4">
        <f t="shared" si="5"/>
        <v>30000</v>
      </c>
    </row>
    <row r="77" spans="1:12" x14ac:dyDescent="0.25">
      <c r="A77" s="3" t="s">
        <v>60</v>
      </c>
      <c r="B77" s="3"/>
      <c r="C77" s="47"/>
      <c r="D77" s="47"/>
      <c r="E77" s="47"/>
      <c r="F77" s="47"/>
      <c r="G77" s="47"/>
      <c r="H77" s="47"/>
      <c r="I77" s="47"/>
      <c r="J77" s="47"/>
      <c r="K77" s="3"/>
      <c r="L77" s="4">
        <f t="shared" si="5"/>
        <v>0</v>
      </c>
    </row>
    <row r="78" spans="1:12" x14ac:dyDescent="0.25">
      <c r="A78" s="3" t="s">
        <v>61</v>
      </c>
      <c r="B78" s="3"/>
      <c r="C78" s="47"/>
      <c r="D78" s="47"/>
      <c r="E78" s="47"/>
      <c r="F78" s="47"/>
      <c r="G78" s="47"/>
      <c r="H78" s="47"/>
      <c r="I78" s="47"/>
      <c r="J78" s="48">
        <v>15000</v>
      </c>
      <c r="K78" s="3"/>
      <c r="L78" s="4">
        <f t="shared" si="5"/>
        <v>15000</v>
      </c>
    </row>
    <row r="79" spans="1:12" x14ac:dyDescent="0.25">
      <c r="A79" s="3" t="s">
        <v>62</v>
      </c>
      <c r="B79" s="3"/>
      <c r="C79" s="47"/>
      <c r="D79" s="47"/>
      <c r="E79" s="47"/>
      <c r="F79" s="47"/>
      <c r="G79" s="47"/>
      <c r="H79" s="47"/>
      <c r="I79" s="47"/>
      <c r="J79" s="47"/>
      <c r="K79" s="3"/>
      <c r="L79" s="4">
        <f t="shared" si="5"/>
        <v>0</v>
      </c>
    </row>
    <row r="80" spans="1:12" x14ac:dyDescent="0.25">
      <c r="A80" s="3" t="s">
        <v>63</v>
      </c>
      <c r="B80" s="4">
        <v>60000</v>
      </c>
      <c r="C80" s="48"/>
      <c r="D80" s="47"/>
      <c r="E80" s="47"/>
      <c r="F80" s="47"/>
      <c r="G80" s="47"/>
      <c r="H80" s="47"/>
      <c r="I80" s="47"/>
      <c r="J80" s="47"/>
      <c r="K80" s="3"/>
      <c r="L80" s="4">
        <f t="shared" si="5"/>
        <v>60000</v>
      </c>
    </row>
    <row r="81" spans="1:12" x14ac:dyDescent="0.25">
      <c r="A81" s="3" t="s">
        <v>64</v>
      </c>
      <c r="B81" s="3"/>
      <c r="C81" s="47"/>
      <c r="D81" s="47"/>
      <c r="E81" s="47"/>
      <c r="F81" s="47"/>
      <c r="G81" s="47"/>
      <c r="H81" s="47"/>
      <c r="I81" s="47"/>
      <c r="J81" s="47"/>
      <c r="K81" s="3"/>
      <c r="L81" s="4">
        <f t="shared" si="5"/>
        <v>0</v>
      </c>
    </row>
    <row r="82" spans="1:12" x14ac:dyDescent="0.25">
      <c r="A82" s="3" t="s">
        <v>65</v>
      </c>
      <c r="B82" s="4">
        <v>80000</v>
      </c>
      <c r="C82" s="48"/>
      <c r="D82" s="47"/>
      <c r="E82" s="47"/>
      <c r="F82" s="47"/>
      <c r="G82" s="47"/>
      <c r="H82" s="47"/>
      <c r="I82" s="47"/>
      <c r="J82" s="47"/>
      <c r="K82" s="3"/>
      <c r="L82" s="4">
        <f t="shared" si="5"/>
        <v>80000</v>
      </c>
    </row>
    <row r="83" spans="1:12" x14ac:dyDescent="0.25">
      <c r="A83" s="3" t="s">
        <v>167</v>
      </c>
      <c r="B83" s="4"/>
      <c r="C83" s="48"/>
      <c r="D83" s="47"/>
      <c r="E83" s="47"/>
      <c r="F83" s="47"/>
      <c r="G83" s="48">
        <v>50400</v>
      </c>
      <c r="H83" s="47"/>
      <c r="I83" s="47"/>
      <c r="J83" s="47"/>
      <c r="K83" s="3"/>
      <c r="L83" s="4"/>
    </row>
    <row r="84" spans="1:12" x14ac:dyDescent="0.25">
      <c r="A84" s="3" t="s">
        <v>66</v>
      </c>
      <c r="B84" s="3"/>
      <c r="C84" s="47"/>
      <c r="D84" s="47"/>
      <c r="E84" s="47"/>
      <c r="F84" s="47"/>
      <c r="G84" s="47"/>
      <c r="H84" s="47"/>
      <c r="I84" s="47"/>
      <c r="J84" s="47">
        <v>14000</v>
      </c>
      <c r="K84" s="3"/>
      <c r="L84" s="4">
        <f t="shared" si="5"/>
        <v>14000</v>
      </c>
    </row>
    <row r="85" spans="1:12" x14ac:dyDescent="0.25">
      <c r="A85" s="3" t="s">
        <v>67</v>
      </c>
      <c r="B85" s="4">
        <v>150000</v>
      </c>
      <c r="C85" s="48"/>
      <c r="D85" s="47"/>
      <c r="E85" s="47"/>
      <c r="F85" s="47"/>
      <c r="G85" s="47"/>
      <c r="H85" s="47"/>
      <c r="I85" s="47"/>
      <c r="J85" s="47"/>
      <c r="K85" s="3"/>
      <c r="L85" s="4">
        <f t="shared" si="5"/>
        <v>150000</v>
      </c>
    </row>
    <row r="86" spans="1:12" x14ac:dyDescent="0.25">
      <c r="A86" s="3" t="s">
        <v>68</v>
      </c>
      <c r="B86" s="3"/>
      <c r="C86" s="47"/>
      <c r="D86" s="47"/>
      <c r="E86" s="47"/>
      <c r="F86" s="47"/>
      <c r="G86" s="47">
        <v>500</v>
      </c>
      <c r="H86" s="47"/>
      <c r="I86" s="47"/>
      <c r="J86" s="47"/>
      <c r="K86" s="3">
        <v>700</v>
      </c>
      <c r="L86" s="4">
        <f t="shared" si="5"/>
        <v>1200</v>
      </c>
    </row>
    <row r="87" spans="1:12" x14ac:dyDescent="0.25">
      <c r="A87" s="3" t="s">
        <v>99</v>
      </c>
      <c r="B87" s="3"/>
      <c r="C87" s="47"/>
      <c r="D87" s="47"/>
      <c r="E87" s="47"/>
      <c r="F87" s="47"/>
      <c r="G87" s="48">
        <v>1700</v>
      </c>
      <c r="H87" s="47"/>
      <c r="I87" s="47"/>
      <c r="J87" s="48">
        <v>100000</v>
      </c>
      <c r="K87" s="3"/>
      <c r="L87" s="4">
        <f t="shared" si="5"/>
        <v>101700</v>
      </c>
    </row>
    <row r="88" spans="1:12" x14ac:dyDescent="0.25">
      <c r="A88" s="3" t="s">
        <v>69</v>
      </c>
      <c r="B88" s="3"/>
      <c r="C88" s="47"/>
      <c r="D88" s="47"/>
      <c r="E88" s="47"/>
      <c r="F88" s="47"/>
      <c r="G88" s="47"/>
      <c r="H88" s="47"/>
      <c r="I88" s="47"/>
      <c r="J88" s="47"/>
      <c r="K88" s="3"/>
      <c r="L88" s="4">
        <f t="shared" si="5"/>
        <v>0</v>
      </c>
    </row>
    <row r="89" spans="1:12" x14ac:dyDescent="0.25">
      <c r="A89" s="3" t="s">
        <v>70</v>
      </c>
      <c r="B89" s="4">
        <v>50000</v>
      </c>
      <c r="C89" s="48"/>
      <c r="D89" s="47"/>
      <c r="E89" s="47"/>
      <c r="F89" s="47"/>
      <c r="G89" s="47"/>
      <c r="H89" s="47"/>
      <c r="I89" s="47"/>
      <c r="J89" s="47"/>
      <c r="K89" s="4">
        <v>1500</v>
      </c>
      <c r="L89" s="4">
        <f t="shared" si="5"/>
        <v>51500</v>
      </c>
    </row>
    <row r="90" spans="1:12" x14ac:dyDescent="0.25">
      <c r="A90" s="3" t="s">
        <v>71</v>
      </c>
      <c r="B90" s="3">
        <v>1000</v>
      </c>
      <c r="C90" s="47"/>
      <c r="D90" s="47"/>
      <c r="E90" s="47"/>
      <c r="F90" s="47"/>
      <c r="G90" s="47"/>
      <c r="H90" s="47"/>
      <c r="I90" s="47"/>
      <c r="J90" s="47"/>
      <c r="K90" s="3"/>
      <c r="L90" s="4">
        <f t="shared" si="5"/>
        <v>1000</v>
      </c>
    </row>
    <row r="91" spans="1:12" x14ac:dyDescent="0.25">
      <c r="A91" s="3" t="s">
        <v>100</v>
      </c>
      <c r="B91" s="3">
        <v>3000</v>
      </c>
      <c r="C91" s="47"/>
      <c r="D91" s="47"/>
      <c r="E91" s="47"/>
      <c r="F91" s="47"/>
      <c r="G91" s="47"/>
      <c r="H91" s="47"/>
      <c r="I91" s="47"/>
      <c r="J91" s="47"/>
      <c r="K91" s="3"/>
      <c r="L91" s="4">
        <f t="shared" si="5"/>
        <v>3000</v>
      </c>
    </row>
    <row r="92" spans="1:12" x14ac:dyDescent="0.25">
      <c r="A92" s="3" t="s">
        <v>160</v>
      </c>
      <c r="B92" s="3"/>
      <c r="C92" s="48">
        <v>2000</v>
      </c>
      <c r="D92" s="47"/>
      <c r="E92" s="47"/>
      <c r="F92" s="47"/>
      <c r="G92" s="47"/>
      <c r="H92" s="47"/>
      <c r="I92" s="47"/>
      <c r="J92" s="47"/>
      <c r="K92" s="3"/>
      <c r="L92" s="4">
        <f t="shared" si="5"/>
        <v>2000</v>
      </c>
    </row>
    <row r="93" spans="1:12" x14ac:dyDescent="0.25">
      <c r="A93" s="3" t="s">
        <v>101</v>
      </c>
      <c r="B93" s="3"/>
      <c r="C93" s="47"/>
      <c r="D93" s="47">
        <v>1000</v>
      </c>
      <c r="E93" s="47">
        <v>5000</v>
      </c>
      <c r="F93" s="47">
        <v>7000</v>
      </c>
      <c r="G93" s="48">
        <v>17200</v>
      </c>
      <c r="H93" s="47"/>
      <c r="I93" s="47"/>
      <c r="J93" s="47">
        <v>300000</v>
      </c>
      <c r="K93" s="3">
        <v>10200</v>
      </c>
      <c r="L93" s="4">
        <f t="shared" si="5"/>
        <v>340400</v>
      </c>
    </row>
    <row r="94" spans="1:12" x14ac:dyDescent="0.25">
      <c r="A94" s="3" t="s">
        <v>72</v>
      </c>
      <c r="B94" s="3">
        <v>3000</v>
      </c>
      <c r="C94" s="47"/>
      <c r="D94" s="47"/>
      <c r="E94" s="47"/>
      <c r="F94" s="47"/>
      <c r="G94" s="47"/>
      <c r="H94" s="47"/>
      <c r="I94" s="47">
        <v>82</v>
      </c>
      <c r="J94" s="47"/>
      <c r="K94" s="4">
        <v>21700</v>
      </c>
      <c r="L94" s="4">
        <f t="shared" si="5"/>
        <v>24782</v>
      </c>
    </row>
    <row r="95" spans="1:12" x14ac:dyDescent="0.25">
      <c r="A95" s="3" t="s">
        <v>73</v>
      </c>
      <c r="B95" s="3"/>
      <c r="C95" s="47"/>
      <c r="D95" s="47"/>
      <c r="E95" s="47"/>
      <c r="F95" s="47"/>
      <c r="G95" s="48">
        <v>9970</v>
      </c>
      <c r="H95" s="47"/>
      <c r="I95" s="47"/>
      <c r="J95" s="47"/>
      <c r="K95" s="3"/>
      <c r="L95" s="4">
        <f t="shared" si="5"/>
        <v>9970</v>
      </c>
    </row>
    <row r="96" spans="1:12" x14ac:dyDescent="0.25">
      <c r="A96" s="3" t="s">
        <v>74</v>
      </c>
      <c r="B96" s="3"/>
      <c r="C96" s="47"/>
      <c r="D96" s="47"/>
      <c r="E96" s="47"/>
      <c r="F96" s="47"/>
      <c r="G96" s="47"/>
      <c r="H96" s="47"/>
      <c r="I96" s="47"/>
      <c r="J96" s="47">
        <v>1000</v>
      </c>
      <c r="K96" s="3"/>
      <c r="L96" s="4">
        <f t="shared" si="5"/>
        <v>1000</v>
      </c>
    </row>
    <row r="97" spans="1:13" x14ac:dyDescent="0.25">
      <c r="A97" s="3" t="s">
        <v>75</v>
      </c>
      <c r="B97" s="3"/>
      <c r="C97" s="48">
        <v>5000</v>
      </c>
      <c r="D97" s="47">
        <v>2000</v>
      </c>
      <c r="E97" s="47">
        <v>2500</v>
      </c>
      <c r="F97" s="47"/>
      <c r="G97" s="48">
        <v>4890</v>
      </c>
      <c r="H97" s="47">
        <v>450</v>
      </c>
      <c r="I97" s="47">
        <v>1500</v>
      </c>
      <c r="J97" s="47"/>
      <c r="K97" s="3">
        <v>4500</v>
      </c>
      <c r="L97" s="4">
        <f t="shared" si="5"/>
        <v>20840</v>
      </c>
    </row>
    <row r="98" spans="1:13" x14ac:dyDescent="0.25">
      <c r="A98" s="3" t="s">
        <v>76</v>
      </c>
      <c r="B98" s="3">
        <v>8000</v>
      </c>
      <c r="C98" s="47">
        <v>3000</v>
      </c>
      <c r="D98" s="47"/>
      <c r="E98" s="47"/>
      <c r="F98" s="47"/>
      <c r="G98" s="48">
        <v>24000</v>
      </c>
      <c r="H98" s="47">
        <v>2000</v>
      </c>
      <c r="I98" s="47"/>
      <c r="J98" s="48">
        <v>30000</v>
      </c>
      <c r="K98" s="3"/>
      <c r="L98" s="4">
        <f t="shared" si="5"/>
        <v>67000</v>
      </c>
    </row>
    <row r="99" spans="1:13" x14ac:dyDescent="0.25">
      <c r="A99" s="3" t="s">
        <v>161</v>
      </c>
      <c r="B99" s="3"/>
      <c r="C99" s="48">
        <v>7000</v>
      </c>
      <c r="D99" s="47"/>
      <c r="E99" s="47"/>
      <c r="F99" s="47">
        <v>3500</v>
      </c>
      <c r="G99" s="48">
        <v>28860</v>
      </c>
      <c r="H99" s="47"/>
      <c r="I99" s="47"/>
      <c r="J99" s="47"/>
      <c r="K99" s="3"/>
      <c r="L99" s="4">
        <f t="shared" si="5"/>
        <v>39360</v>
      </c>
    </row>
    <row r="100" spans="1:13" x14ac:dyDescent="0.25">
      <c r="A100" s="3" t="s">
        <v>156</v>
      </c>
      <c r="B100" s="3"/>
      <c r="C100" s="47">
        <v>10000</v>
      </c>
      <c r="D100" s="47"/>
      <c r="E100" s="47"/>
      <c r="F100" s="47"/>
      <c r="G100" s="48">
        <v>71600</v>
      </c>
      <c r="H100" s="47"/>
      <c r="I100" s="47"/>
      <c r="J100" s="48">
        <v>400000</v>
      </c>
      <c r="K100" s="3">
        <v>16000</v>
      </c>
      <c r="L100" s="4">
        <f t="shared" si="5"/>
        <v>497600</v>
      </c>
    </row>
    <row r="101" spans="1:13" x14ac:dyDescent="0.25">
      <c r="A101" s="3" t="s">
        <v>77</v>
      </c>
      <c r="B101" s="4">
        <v>50000</v>
      </c>
      <c r="C101" s="48"/>
      <c r="D101" s="47"/>
      <c r="E101" s="47"/>
      <c r="F101" s="47"/>
      <c r="G101" s="47"/>
      <c r="H101" s="47"/>
      <c r="I101" s="47"/>
      <c r="J101" s="47"/>
      <c r="K101" s="3"/>
      <c r="L101" s="4">
        <f t="shared" si="5"/>
        <v>50000</v>
      </c>
    </row>
    <row r="102" spans="1:13" x14ac:dyDescent="0.25">
      <c r="A102" s="3" t="s">
        <v>78</v>
      </c>
      <c r="B102" s="4">
        <v>600000</v>
      </c>
      <c r="C102" s="48"/>
      <c r="D102" s="47"/>
      <c r="E102" s="47"/>
      <c r="F102" s="47"/>
      <c r="G102" s="47"/>
      <c r="H102" s="47"/>
      <c r="I102" s="47"/>
      <c r="J102" s="47"/>
      <c r="K102" s="3"/>
      <c r="L102" s="4">
        <f t="shared" si="5"/>
        <v>600000</v>
      </c>
    </row>
    <row r="103" spans="1:13" x14ac:dyDescent="0.25">
      <c r="A103" s="3" t="s">
        <v>79</v>
      </c>
      <c r="B103" s="3">
        <v>12500</v>
      </c>
      <c r="C103" s="47"/>
      <c r="D103" s="47"/>
      <c r="E103" s="47"/>
      <c r="F103" s="47"/>
      <c r="G103" s="47"/>
      <c r="H103" s="47"/>
      <c r="I103" s="47"/>
      <c r="J103" s="47"/>
      <c r="K103" s="3"/>
      <c r="L103" s="4">
        <f t="shared" si="5"/>
        <v>12500</v>
      </c>
    </row>
    <row r="104" spans="1:13" x14ac:dyDescent="0.25">
      <c r="A104" s="3" t="s">
        <v>153</v>
      </c>
      <c r="B104" s="3"/>
      <c r="C104" s="47"/>
      <c r="D104" s="47"/>
      <c r="E104" s="47">
        <v>8000</v>
      </c>
      <c r="F104" s="47"/>
      <c r="G104" s="48">
        <v>1000</v>
      </c>
      <c r="H104" s="47">
        <v>2000</v>
      </c>
      <c r="I104" s="47"/>
      <c r="J104" s="47"/>
      <c r="K104" s="3">
        <v>4500</v>
      </c>
      <c r="L104" s="4">
        <f t="shared" si="5"/>
        <v>15500</v>
      </c>
    </row>
    <row r="105" spans="1:13" x14ac:dyDescent="0.25">
      <c r="A105" s="3" t="s">
        <v>80</v>
      </c>
      <c r="B105" s="4">
        <v>50000</v>
      </c>
      <c r="C105" s="48"/>
      <c r="D105" s="47">
        <v>1000</v>
      </c>
      <c r="E105" s="47"/>
      <c r="F105" s="47"/>
      <c r="G105" s="48">
        <v>24000</v>
      </c>
      <c r="H105" s="47"/>
      <c r="I105" s="47"/>
      <c r="J105" s="48">
        <v>40000</v>
      </c>
      <c r="K105" s="3"/>
      <c r="L105" s="4">
        <f t="shared" si="5"/>
        <v>115000</v>
      </c>
    </row>
    <row r="106" spans="1:13" x14ac:dyDescent="0.25">
      <c r="A106" s="3" t="s">
        <v>81</v>
      </c>
      <c r="B106" s="3"/>
      <c r="C106" s="47"/>
      <c r="D106" s="47"/>
      <c r="E106" s="47"/>
      <c r="F106" s="47"/>
      <c r="G106" s="47"/>
      <c r="H106" s="47"/>
      <c r="I106" s="47"/>
      <c r="J106" s="47"/>
      <c r="K106" s="3"/>
      <c r="L106" s="4">
        <f t="shared" si="5"/>
        <v>0</v>
      </c>
    </row>
    <row r="107" spans="1:13" x14ac:dyDescent="0.25">
      <c r="A107" s="3" t="s">
        <v>82</v>
      </c>
      <c r="B107" s="4">
        <v>5000</v>
      </c>
      <c r="C107" s="48"/>
      <c r="D107" s="47">
        <v>300</v>
      </c>
      <c r="E107" s="47"/>
      <c r="F107" s="47"/>
      <c r="G107" s="48">
        <v>7300</v>
      </c>
      <c r="H107" s="47"/>
      <c r="I107" s="47"/>
      <c r="J107" s="48">
        <v>50000</v>
      </c>
      <c r="K107" s="3"/>
      <c r="L107" s="4">
        <f t="shared" si="5"/>
        <v>62600</v>
      </c>
    </row>
    <row r="108" spans="1:13" x14ac:dyDescent="0.25">
      <c r="A108" s="3" t="s">
        <v>83</v>
      </c>
      <c r="B108" s="4">
        <v>20000</v>
      </c>
      <c r="C108" s="48"/>
      <c r="D108" s="47"/>
      <c r="E108" s="47"/>
      <c r="F108" s="47"/>
      <c r="G108" s="47"/>
      <c r="H108" s="47"/>
      <c r="I108" s="47"/>
      <c r="J108" s="47"/>
      <c r="K108" s="3"/>
      <c r="L108" s="4">
        <f t="shared" si="5"/>
        <v>20000</v>
      </c>
    </row>
    <row r="109" spans="1:13" x14ac:dyDescent="0.25">
      <c r="A109" s="3" t="s">
        <v>84</v>
      </c>
      <c r="B109" s="3"/>
      <c r="C109" s="47"/>
      <c r="D109" s="47"/>
      <c r="E109" s="47"/>
      <c r="F109" s="47"/>
      <c r="G109" s="47"/>
      <c r="H109" s="47"/>
      <c r="I109" s="47"/>
      <c r="J109" s="47"/>
      <c r="K109" s="3"/>
      <c r="L109" s="4">
        <f t="shared" si="5"/>
        <v>0</v>
      </c>
    </row>
    <row r="110" spans="1:13" x14ac:dyDescent="0.25">
      <c r="A110" s="3" t="s">
        <v>85</v>
      </c>
      <c r="B110" s="3"/>
      <c r="C110" s="47"/>
      <c r="D110" s="47"/>
      <c r="E110" s="47"/>
      <c r="F110" s="47"/>
      <c r="G110" s="59"/>
      <c r="H110" s="54"/>
      <c r="I110" s="47"/>
      <c r="J110" s="47"/>
      <c r="K110" s="3"/>
      <c r="L110" s="4">
        <f t="shared" si="5"/>
        <v>0</v>
      </c>
    </row>
    <row r="111" spans="1:13" ht="15.75" thickBot="1" x14ac:dyDescent="0.3">
      <c r="A111" s="26"/>
      <c r="B111" s="26"/>
      <c r="C111" s="49"/>
      <c r="D111" s="49"/>
      <c r="E111" s="49"/>
      <c r="F111" s="49"/>
      <c r="G111" s="49"/>
      <c r="H111" s="49"/>
      <c r="I111" s="49"/>
      <c r="J111" s="49"/>
      <c r="K111" s="26"/>
      <c r="L111" s="37">
        <f t="shared" si="5"/>
        <v>0</v>
      </c>
    </row>
    <row r="112" spans="1:13" ht="15.75" thickBot="1" x14ac:dyDescent="0.3">
      <c r="A112" s="39" t="s">
        <v>86</v>
      </c>
      <c r="B112" s="40">
        <f>SUM(B67:B111)</f>
        <v>1268000</v>
      </c>
      <c r="C112" s="55">
        <f t="shared" ref="C112:K112" si="6">SUM(C67:C111)</f>
        <v>38000</v>
      </c>
      <c r="D112" s="55">
        <f t="shared" si="6"/>
        <v>34300</v>
      </c>
      <c r="E112" s="55">
        <f t="shared" si="6"/>
        <v>28700</v>
      </c>
      <c r="F112" s="55">
        <f t="shared" si="6"/>
        <v>13500</v>
      </c>
      <c r="G112" s="55">
        <f>SUM(G67:G111)</f>
        <v>331420</v>
      </c>
      <c r="H112" s="55">
        <f t="shared" si="6"/>
        <v>8050</v>
      </c>
      <c r="I112" s="55">
        <f t="shared" si="6"/>
        <v>1582</v>
      </c>
      <c r="J112" s="55">
        <f t="shared" si="6"/>
        <v>1222000</v>
      </c>
      <c r="K112" s="40">
        <f t="shared" si="6"/>
        <v>102100</v>
      </c>
      <c r="L112" s="32">
        <f>SUM(B112:K112)</f>
        <v>3047652</v>
      </c>
      <c r="M112" s="24"/>
    </row>
    <row r="113" spans="1:13" ht="15.75" thickBot="1" x14ac:dyDescent="0.3">
      <c r="A113" s="63"/>
      <c r="B113" s="64"/>
      <c r="C113" s="65"/>
      <c r="D113" s="65"/>
      <c r="E113" s="65"/>
      <c r="F113" s="65"/>
      <c r="G113" s="65"/>
      <c r="H113" s="65"/>
      <c r="I113" s="65"/>
      <c r="J113" s="65"/>
      <c r="K113" s="64"/>
      <c r="L113" s="64"/>
      <c r="M113" s="24"/>
    </row>
    <row r="114" spans="1:13" ht="15.75" thickBot="1" x14ac:dyDescent="0.3">
      <c r="A114" s="41" t="s">
        <v>164</v>
      </c>
      <c r="B114" s="43">
        <f>+B31</f>
        <v>-2500000</v>
      </c>
      <c r="C114" s="57">
        <f>+C31</f>
        <v>-45000</v>
      </c>
      <c r="D114" s="57">
        <f>+D31</f>
        <v>-52000</v>
      </c>
      <c r="E114" s="57">
        <f>+E31</f>
        <v>-22750</v>
      </c>
      <c r="F114" s="57">
        <f>+F31</f>
        <v>-13500</v>
      </c>
      <c r="G114" s="57">
        <f>SUM(G31)</f>
        <v>-527207</v>
      </c>
      <c r="H114" s="57">
        <f>+H31</f>
        <v>-10000</v>
      </c>
      <c r="I114" s="57">
        <f>+I31</f>
        <v>-9000</v>
      </c>
      <c r="J114" s="57">
        <f>+J31</f>
        <v>-1967548</v>
      </c>
      <c r="K114" s="43">
        <f>+K31</f>
        <v>-129685</v>
      </c>
      <c r="L114" s="42">
        <f>+L31</f>
        <v>-5276690</v>
      </c>
      <c r="M114" s="25"/>
    </row>
    <row r="115" spans="1:13" x14ac:dyDescent="0.25">
      <c r="A115" s="7" t="s">
        <v>163</v>
      </c>
      <c r="B115" s="33">
        <f>+B112+B64+B41</f>
        <v>2483323</v>
      </c>
      <c r="C115" s="56">
        <f t="shared" ref="C115:L115" si="7">+C112+C64+C41</f>
        <v>44000</v>
      </c>
      <c r="D115" s="56">
        <f t="shared" si="7"/>
        <v>34300</v>
      </c>
      <c r="E115" s="56">
        <f t="shared" si="7"/>
        <v>29700</v>
      </c>
      <c r="F115" s="56">
        <f t="shared" si="7"/>
        <v>13500</v>
      </c>
      <c r="G115" s="56">
        <f>SUM(G112+G64+G41+31)</f>
        <v>496304.2</v>
      </c>
      <c r="H115" s="56">
        <f t="shared" si="7"/>
        <v>8050</v>
      </c>
      <c r="I115" s="56">
        <f t="shared" si="7"/>
        <v>1582</v>
      </c>
      <c r="J115" s="56">
        <f>+J112+J64+J41</f>
        <v>1767100</v>
      </c>
      <c r="K115" s="33">
        <f t="shared" si="7"/>
        <v>102100</v>
      </c>
      <c r="L115" s="16">
        <f t="shared" si="7"/>
        <v>4979928.2</v>
      </c>
      <c r="M115" s="24"/>
    </row>
    <row r="116" spans="1:13" ht="15.75" thickBot="1" x14ac:dyDescent="0.3">
      <c r="A116" s="44" t="s">
        <v>154</v>
      </c>
      <c r="B116" s="45">
        <f>+B114+B115</f>
        <v>-16677</v>
      </c>
      <c r="C116" s="58">
        <f>+C114+C115</f>
        <v>-1000</v>
      </c>
      <c r="D116" s="58">
        <f>+D114+D115</f>
        <v>-17700</v>
      </c>
      <c r="E116" s="58">
        <f>+E114+E115</f>
        <v>6950</v>
      </c>
      <c r="F116" s="58">
        <f>+F114+F115</f>
        <v>0</v>
      </c>
      <c r="G116" s="58">
        <f>SUM(G114:G115)</f>
        <v>-30902.799999999988</v>
      </c>
      <c r="H116" s="58">
        <f>+H114+H115</f>
        <v>-1950</v>
      </c>
      <c r="I116" s="58">
        <f>+I114+I115</f>
        <v>-7418</v>
      </c>
      <c r="J116" s="58">
        <f>+J114+J115</f>
        <v>-200448</v>
      </c>
      <c r="K116" s="45">
        <f>+K114+K115</f>
        <v>-27585</v>
      </c>
      <c r="L116" s="46">
        <f>+L114+L115</f>
        <v>-296761.79999999981</v>
      </c>
    </row>
    <row r="117" spans="1:13" x14ac:dyDescent="0.25">
      <c r="A117" s="15"/>
      <c r="B117" s="15"/>
      <c r="C117" s="52"/>
      <c r="D117" s="52"/>
      <c r="E117" s="52"/>
      <c r="F117" s="52"/>
      <c r="G117" s="52"/>
      <c r="H117" s="52"/>
      <c r="I117" s="52"/>
      <c r="J117" s="15"/>
      <c r="K117" s="15"/>
      <c r="L117" s="38"/>
    </row>
    <row r="118" spans="1:13" x14ac:dyDescent="0.25">
      <c r="A118" s="3" t="s">
        <v>87</v>
      </c>
      <c r="B118" s="3"/>
      <c r="C118" s="47"/>
      <c r="D118" s="47"/>
      <c r="E118" s="47"/>
      <c r="F118" s="47"/>
      <c r="G118" s="47"/>
      <c r="H118" s="47"/>
      <c r="I118" s="47"/>
      <c r="J118" s="3"/>
      <c r="K118" s="3"/>
      <c r="L118" s="4"/>
    </row>
    <row r="119" spans="1:13" x14ac:dyDescent="0.25">
      <c r="A119" s="3" t="s">
        <v>88</v>
      </c>
      <c r="B119" s="3"/>
      <c r="C119" s="47"/>
      <c r="D119" s="47"/>
      <c r="E119" s="47"/>
      <c r="F119" s="47"/>
      <c r="G119" s="47"/>
      <c r="H119" s="47"/>
      <c r="I119" s="47"/>
      <c r="J119" s="4"/>
      <c r="K119" s="3"/>
      <c r="L119" s="3"/>
    </row>
    <row r="120" spans="1:13" x14ac:dyDescent="0.25">
      <c r="A120" s="7" t="s">
        <v>89</v>
      </c>
      <c r="B120" s="3"/>
      <c r="C120" s="47"/>
      <c r="D120" s="47"/>
      <c r="E120" s="47"/>
      <c r="F120" s="47"/>
      <c r="G120" s="47"/>
      <c r="H120" s="47"/>
      <c r="I120" s="47"/>
      <c r="J120" s="3"/>
      <c r="K120" s="3"/>
      <c r="L120" s="3"/>
    </row>
    <row r="121" spans="1:13" x14ac:dyDescent="0.25">
      <c r="A121" s="3"/>
      <c r="B121" s="3"/>
      <c r="C121" s="47"/>
      <c r="D121" s="47"/>
      <c r="E121" s="47"/>
      <c r="F121" s="47"/>
      <c r="G121" s="47"/>
      <c r="H121" s="47"/>
      <c r="I121" s="47"/>
      <c r="J121" s="3"/>
      <c r="K121" s="3"/>
      <c r="L121" s="3"/>
    </row>
    <row r="122" spans="1:13" x14ac:dyDescent="0.25">
      <c r="A122" s="3" t="s">
        <v>90</v>
      </c>
      <c r="B122" s="3"/>
      <c r="C122" s="47"/>
      <c r="D122" s="47"/>
      <c r="E122" s="47"/>
      <c r="F122" s="47"/>
      <c r="G122" s="47"/>
      <c r="H122" s="47"/>
      <c r="I122" s="47"/>
      <c r="J122" s="3"/>
      <c r="K122" s="3"/>
      <c r="L122" s="3"/>
    </row>
    <row r="123" spans="1:13" x14ac:dyDescent="0.25">
      <c r="A123" s="3" t="s">
        <v>91</v>
      </c>
      <c r="B123" s="3"/>
      <c r="C123" s="47"/>
      <c r="D123" s="47"/>
      <c r="E123" s="47"/>
      <c r="F123" s="47"/>
      <c r="G123" s="47"/>
      <c r="H123" s="47"/>
      <c r="I123" s="47"/>
      <c r="J123" s="3"/>
      <c r="K123" s="3"/>
      <c r="L123" s="3"/>
    </row>
    <row r="124" spans="1:13" x14ac:dyDescent="0.25">
      <c r="A124" s="3" t="s">
        <v>106</v>
      </c>
      <c r="B124" s="3"/>
      <c r="C124" s="47"/>
      <c r="D124" s="47"/>
      <c r="E124" s="47"/>
      <c r="F124" s="47"/>
      <c r="G124" s="47"/>
      <c r="H124" s="47"/>
      <c r="I124" s="47"/>
      <c r="J124" s="3"/>
      <c r="K124" s="3"/>
      <c r="L124" s="3"/>
    </row>
    <row r="125" spans="1:13" x14ac:dyDescent="0.25">
      <c r="A125" s="3" t="s">
        <v>92</v>
      </c>
      <c r="B125" s="3"/>
      <c r="C125" s="47"/>
      <c r="D125" s="47"/>
      <c r="E125" s="47"/>
      <c r="F125" s="47"/>
      <c r="G125" s="47"/>
      <c r="H125" s="47"/>
      <c r="I125" s="47"/>
      <c r="J125" s="3"/>
      <c r="K125" s="3"/>
      <c r="L125" s="3"/>
    </row>
    <row r="126" spans="1:13" x14ac:dyDescent="0.25">
      <c r="A126" s="3"/>
      <c r="B126" s="3"/>
      <c r="C126" s="47"/>
      <c r="D126" s="47"/>
      <c r="E126" s="47"/>
      <c r="F126" s="47"/>
      <c r="G126" s="47"/>
      <c r="H126" s="47"/>
      <c r="I126" s="47"/>
      <c r="J126" s="3"/>
      <c r="K126" s="3"/>
      <c r="L126" s="3"/>
    </row>
    <row r="127" spans="1:13" x14ac:dyDescent="0.25">
      <c r="A127" s="7" t="s">
        <v>93</v>
      </c>
      <c r="B127" s="3"/>
      <c r="C127" s="47"/>
      <c r="D127" s="47"/>
      <c r="E127" s="47"/>
      <c r="F127" s="47"/>
      <c r="G127" s="47"/>
      <c r="H127" s="47"/>
      <c r="I127" s="47"/>
      <c r="J127" s="3"/>
      <c r="K127" s="3"/>
      <c r="L127" s="3"/>
    </row>
    <row r="128" spans="1:13" x14ac:dyDescent="0.25">
      <c r="A128" s="7" t="s">
        <v>94</v>
      </c>
      <c r="B128" s="3"/>
      <c r="C128" s="47"/>
      <c r="D128" s="47"/>
      <c r="E128" s="47"/>
      <c r="F128" s="47"/>
      <c r="G128" s="47"/>
      <c r="H128" s="47"/>
      <c r="I128" s="47"/>
      <c r="J128" s="3"/>
      <c r="K128" s="3"/>
      <c r="L128" s="3"/>
    </row>
    <row r="129" spans="1:1" x14ac:dyDescent="0.25">
      <c r="A129" s="15"/>
    </row>
  </sheetData>
  <mergeCells count="1">
    <mergeCell ref="B2:L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regnskapbusdsjett hovedlag</vt:lpstr>
      <vt:lpstr>Budsjett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Berit Drønen</dc:creator>
  <cp:lastModifiedBy>Anne Berit Drønen</cp:lastModifiedBy>
  <cp:lastPrinted>2019-03-04T15:13:12Z</cp:lastPrinted>
  <dcterms:created xsi:type="dcterms:W3CDTF">2018-03-08T19:18:42Z</dcterms:created>
  <dcterms:modified xsi:type="dcterms:W3CDTF">2019-03-04T15:14:48Z</dcterms:modified>
</cp:coreProperties>
</file>